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uľka pre celk. zákazku" sheetId="1" state="visible" r:id="rId2"/>
    <sheet name="Hárok1" sheetId="2" state="visible" r:id="rId3"/>
  </sheets>
  <definedNames>
    <definedName function="false" hidden="false" localSheetId="0" name="_xlnm.Print_Area" vbProcedure="false">'Tabuľka pre celk. zákazku'!$A$1:$G$178</definedName>
    <definedName function="false" hidden="false" localSheetId="0" name="_xlnm.Print_Titles" vbProcedure="false">'Tabuľka pre celk. zákazku'!$6:$6</definedName>
    <definedName function="false" hidden="true" localSheetId="0" name="_xlnm._FilterDatabase" vbProcedure="false">'Tabuľka pre celk. zákazku'!$A$6:$J$141</definedName>
    <definedName function="false" hidden="false" localSheetId="0" name="_Toc336189154" vbProcedure="false">'tabuľka pre celk. zákazku'!#ref!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<sst xmlns="http://schemas.openxmlformats.org/spreadsheetml/2006/main" count="621" uniqueCount="276">
  <si>
    <t xml:space="preserve">Tabuľka plnenia kritérií - cenová ponuka</t>
  </si>
  <si>
    <t xml:space="preserve">Príloha č. 6. k súťažným podkladom</t>
  </si>
  <si>
    <t xml:space="preserve">Názov predmetu zákazky:</t>
  </si>
  <si>
    <t xml:space="preserve">VC 9 LS Nitrianske Rudno LO 03-08</t>
  </si>
  <si>
    <t xml:space="preserve">Pestovateľská činnosť na OZ Považie 2023 - 2026, LS Nitrianske rudno 070702</t>
  </si>
  <si>
    <t xml:space="preserve">Požadovaná kapacita:</t>
  </si>
  <si>
    <t xml:space="preserve">16 osôb </t>
  </si>
  <si>
    <t xml:space="preserve">Jediné kritérium na hodnotenie ponúk je celková cenová ponuka za zákazku </t>
  </si>
  <si>
    <t xml:space="preserve">por.číslo</t>
  </si>
  <si>
    <t xml:space="preserve">Lesnícka služba</t>
  </si>
  <si>
    <t xml:space="preserve">špecifikácia lesníckej služby</t>
  </si>
  <si>
    <t xml:space="preserve">Technická jednotka</t>
  </si>
  <si>
    <t xml:space="preserve">Predpokladaný počet technických jednotiek za celé obdobie RD</t>
  </si>
  <si>
    <t xml:space="preserve">Cena za t. j. lesníckej služby stanovená objednávateľom pre rok 2023 v € bez DPH </t>
  </si>
  <si>
    <t xml:space="preserve">Predpokladaná celková cena  za lesnícku službu stanovená objednávateľom v € bez DPH</t>
  </si>
  <si>
    <t xml:space="preserve">P</t>
  </si>
  <si>
    <t xml:space="preserve">Jamková sadba voľnokorenných sadeníc</t>
  </si>
  <si>
    <t xml:space="preserve">veľkosť plôšky 35x35 cm, hĺbka jamky 20 cm</t>
  </si>
  <si>
    <t xml:space="preserve">100 kusov</t>
  </si>
  <si>
    <t xml:space="preserve">a</t>
  </si>
  <si>
    <t xml:space="preserve">Jamková sadba krytokorenných sadeníc</t>
  </si>
  <si>
    <t xml:space="preserve">veľkosť plôšky 35x35 cm, hĺbka jamky 12 cm</t>
  </si>
  <si>
    <t xml:space="preserve">Sadba krytokorenných sadeníc špeciálnym sadzačom</t>
  </si>
  <si>
    <t xml:space="preserve">veľkosť plôšky 35x35 cm, hĺbka otvoru 12 cm</t>
  </si>
  <si>
    <t xml:space="preserve">Štrbinová sadba s prípravou pôdy</t>
  </si>
  <si>
    <t xml:space="preserve">veľkosť plôšky 35x35 cm, hĺbka štrbiny 20 cm</t>
  </si>
  <si>
    <t xml:space="preserve">Štrbinová sadba do pripravenej pôdy orbou</t>
  </si>
  <si>
    <t xml:space="preserve">hĺbka štrbiny 15 cm</t>
  </si>
  <si>
    <t xml:space="preserve">Štrbinová sadba bez prípravy pôdy</t>
  </si>
  <si>
    <t xml:space="preserve">hĺbka štrbiny 20 cm</t>
  </si>
  <si>
    <t xml:space="preserve">Príprava plôšok pre sadbu alebo sejbu</t>
  </si>
  <si>
    <t xml:space="preserve">veľkosť plôšky 35x35 cm</t>
  </si>
  <si>
    <t xml:space="preserve">100 plôšok</t>
  </si>
  <si>
    <t xml:space="preserve">Hĺbková sadba s ručným hĺbením jám </t>
  </si>
  <si>
    <t xml:space="preserve">veľkosť plôšky 35x35 cm, priemer jamy 20-30 cm, hĺbka jamy  50 cm</t>
  </si>
  <si>
    <t xml:space="preserve">9a</t>
  </si>
  <si>
    <t xml:space="preserve">Hĺbenie jám pre hĺbkovú sadbu vrtákom neseným za traktorom</t>
  </si>
  <si>
    <t xml:space="preserve">priemer jamy 30-40 cm, hĺbka jamy  60 cm          </t>
  </si>
  <si>
    <t xml:space="preserve">d</t>
  </si>
  <si>
    <t xml:space="preserve">9b</t>
  </si>
  <si>
    <t xml:space="preserve">priemer jamy 20 cm, hĺbka jamy 200 cm</t>
  </si>
  <si>
    <t xml:space="preserve">10a</t>
  </si>
  <si>
    <t xml:space="preserve">Hĺbková sadba do vyvŕtaných jám</t>
  </si>
  <si>
    <t xml:space="preserve">10b</t>
  </si>
  <si>
    <t xml:space="preserve">Plôšková sejba semien do voľnej pôdy</t>
  </si>
  <si>
    <t xml:space="preserve">veľkosť plôšky 35x35 cm, hĺbka prekopania 10 cm </t>
  </si>
  <si>
    <t xml:space="preserve">Bodová sejba semien do voľnej pôdy</t>
  </si>
  <si>
    <t xml:space="preserve">veľkosť plôšky 35x35 cm, hĺbka štrbiny 8 cm</t>
  </si>
  <si>
    <t xml:space="preserve">Sejba semien do vegetačných buniek (plastových krytov)</t>
  </si>
  <si>
    <t xml:space="preserve">veľkosť plôšky 35x35 cm, hĺbka jamky 8 cm</t>
  </si>
  <si>
    <t xml:space="preserve">Uskladňovanie sadeníc na lesnej správe</t>
  </si>
  <si>
    <t xml:space="preserve">podľa opisu predmetu zákazky</t>
  </si>
  <si>
    <t xml:space="preserve">1 hod.</t>
  </si>
  <si>
    <t xml:space="preserve">Napĺňanie snehových jám</t>
  </si>
  <si>
    <t xml:space="preserve">Príprava pôdy pred zalesňovaním po celoplošnej príprave pôdy</t>
  </si>
  <si>
    <t xml:space="preserve">celoplošne</t>
  </si>
  <si>
    <t xml:space="preserve">1 ha</t>
  </si>
  <si>
    <t xml:space="preserve">Vytváranie podmienok pre prirodzenú obnovu ručne prekopaním plôšok</t>
  </si>
  <si>
    <t xml:space="preserve">veľkosť plôšky 100x100 cm</t>
  </si>
  <si>
    <t xml:space="preserve">Vytváranie podmienok pre prirodzenú obnovu úpravou pôdy strojom (traktorom) s prídavným zariadením</t>
  </si>
  <si>
    <t xml:space="preserve">dĺžka pásov 3 km, šírka cca 2 m podľa adaptéra</t>
  </si>
  <si>
    <t xml:space="preserve">Čistenie plôch od zvyškov po ťažbe zhrňovaním strojom (traktorom) s prídavným zariadením</t>
  </si>
  <si>
    <t xml:space="preserve">po ťažbe zmiešaných drevín, priemerná vzdialenosť zhrňovania do 20 m</t>
  </si>
  <si>
    <t xml:space="preserve">Čistenie plôch od zvyškov po sústredenej ťažbe ručne bez pálenia</t>
  </si>
  <si>
    <t xml:space="preserve">po ťažbe zmiešaných drevín</t>
  </si>
  <si>
    <t xml:space="preserve">1 m³*</t>
  </si>
  <si>
    <t xml:space="preserve">Čistenie plôch od zvyškov po ťažbe ručne spojené s pálením zvyškov</t>
  </si>
  <si>
    <t xml:space="preserve">Čistenie plôch od zvyškov po predaji energetického dreva, po rozptýlenej kalamite a výbernej ťažbe ručne bez pálenia</t>
  </si>
  <si>
    <t xml:space="preserve">Pálenie zvyškov po ťažbe</t>
  </si>
  <si>
    <t xml:space="preserve">Ošetrovanie sadeníc okopaním ručne</t>
  </si>
  <si>
    <t xml:space="preserve">Ošetrovanie sadeníc úpravou pôdy strojom (traktorom) s prídavným zariadením</t>
  </si>
  <si>
    <t xml:space="preserve">Ochrana sadeníc proti burine mulčovaním strojom (traktorom) s prídavným zariadením</t>
  </si>
  <si>
    <t xml:space="preserve">Ochrana mladých lesných porastov proti burine vyžínaním na plôškach</t>
  </si>
  <si>
    <t xml:space="preserve">priemer plôšky 60 cm, výška buriny nad 60 cm, výška strniska 10-20 cm</t>
  </si>
  <si>
    <t xml:space="preserve">Ochrana mladých lesných porastov proti burine vyžínaním v pásoch</t>
  </si>
  <si>
    <t xml:space="preserve">šírka pásu 60 cm, výška buriny nad 60 cm, výška strniska 10-20 cm</t>
  </si>
  <si>
    <t xml:space="preserve">100 m2</t>
  </si>
  <si>
    <t xml:space="preserve">Ochrana mladých lesných porastov proti burine vyžínaním celoplošne</t>
  </si>
  <si>
    <t xml:space="preserve">výška buriny nad 60 cm, výška strniska 10-20 cm</t>
  </si>
  <si>
    <t xml:space="preserve">Ochrana  mladých lesných porastov proti burine ošľapávaním</t>
  </si>
  <si>
    <t xml:space="preserve">priemer plôšky 60 cm, výška buriny nad 60 cm </t>
  </si>
  <si>
    <t xml:space="preserve">31a</t>
  </si>
  <si>
    <t xml:space="preserve">Ochrana mladých lesných porastov proti burine chemickým postrekom</t>
  </si>
  <si>
    <t xml:space="preserve">celoplošne, výška buriny nad 60 cm, bez ochrany mladých stromčekov </t>
  </si>
  <si>
    <t xml:space="preserve">31b</t>
  </si>
  <si>
    <t xml:space="preserve">pomiestne, výška buriny nad 60 cm, s ochranou mladých stromčekov </t>
  </si>
  <si>
    <t xml:space="preserve">b</t>
  </si>
  <si>
    <t xml:space="preserve">Ochrana mladých lesných porastov strhávaním popínavých rastlín</t>
  </si>
  <si>
    <t xml:space="preserve">výška mladých stromčekov nad 1 m </t>
  </si>
  <si>
    <t xml:space="preserve">Ochrana mladých lesných porastov pred zverou zakladaním ochranného materiálu</t>
  </si>
  <si>
    <t xml:space="preserve"> zmiešané dreviny</t>
  </si>
  <si>
    <t xml:space="preserve">Ochrana mladých lesných porastov pred zverou skladaním ochranného materiálu</t>
  </si>
  <si>
    <t xml:space="preserve">Ochrana mladých lesných porastov pred zverou náterom repelentami</t>
  </si>
  <si>
    <t xml:space="preserve">Ochrana mladých lesných porastov pred zverou plastovým pletivom okolo jednotlivých stromčekov</t>
  </si>
  <si>
    <t xml:space="preserve">dĺžka pletiva 200 cm, počet kolíkov 3 ks</t>
  </si>
  <si>
    <t xml:space="preserve">Oplocovanie mladých lesných porastov kovovým uzlovým pletivom</t>
  </si>
  <si>
    <t xml:space="preserve">rozostup kolov 4 m, hĺbka jám 50 cm+, výška pletiva 200 cm, uchytenie pletiva pri zemi v rozstupe  2m, 1 španovací drôt, ryha hĺbky 15 cm</t>
  </si>
  <si>
    <t xml:space="preserve">100 m</t>
  </si>
  <si>
    <t xml:space="preserve">Oplocovanie mladých lesných porastov drevenými oplôtkami</t>
  </si>
  <si>
    <t xml:space="preserve">rozmer dielca 200 x 200 cm, počet priečnych lát 8 so šírkou cca 10 cm, výška latových podpier 200 cm</t>
  </si>
  <si>
    <t xml:space="preserve">Oplocovanie mladých lesných porastov zváranými sieťami</t>
  </si>
  <si>
    <t xml:space="preserve">rozostup kolov 4 m, hĺbka jám 50 cm+, rozmer zváraných sietí 200x200 cm </t>
  </si>
  <si>
    <t xml:space="preserve">Údržba oploteniek a plotov</t>
  </si>
  <si>
    <t xml:space="preserve">Likvidácia starých oplotení bez ich ďalšieho využitia</t>
  </si>
  <si>
    <t xml:space="preserve">Likvidácia starých oplotení s ďalším využitím  materiálu</t>
  </si>
  <si>
    <t xml:space="preserve">43a</t>
  </si>
  <si>
    <t xml:space="preserve">Odstraňovanie nežiadúcej tenčiny a krov do výšky 4 m celoplošne ručne</t>
  </si>
  <si>
    <t xml:space="preserve"> listnaté dreviny</t>
  </si>
  <si>
    <t xml:space="preserve">100 jed.*</t>
  </si>
  <si>
    <t xml:space="preserve">43b</t>
  </si>
  <si>
    <t xml:space="preserve">Odstraňovanie nežiadúcej tenčiny a krov do výšky 4 m celoplošne mechanizovane</t>
  </si>
  <si>
    <t xml:space="preserve">Odstraňovanie nežiadúcej tenčiny a krov s výškou nad 4 m mechanicky celoplošne</t>
  </si>
  <si>
    <t xml:space="preserve">Odstraňovanie nežiadúcej tenčiny a krov chemickým postrekom celoplošne</t>
  </si>
  <si>
    <t xml:space="preserve">46a</t>
  </si>
  <si>
    <t xml:space="preserve">Odstraňovanie nežiadúcej tenčiny a krov do výšky 1 m výberom jedincov ručne</t>
  </si>
  <si>
    <t xml:space="preserve">46b</t>
  </si>
  <si>
    <t xml:space="preserve">Odstraňovanie nežiadúcej tenčiny a krov do výšky 1 m výberom jedincov mechanizovane</t>
  </si>
  <si>
    <t xml:space="preserve">47a</t>
  </si>
  <si>
    <t xml:space="preserve">Odstraňovanie nežiadúcej tenčiny a krov do výšky 2,5 m výberom jedincov ručne</t>
  </si>
  <si>
    <t xml:space="preserve">47b</t>
  </si>
  <si>
    <t xml:space="preserve">Odstraňovanie nežiadúcej tenčiny a krov do výšky 2,5 m výberom jedincov mechanizovane</t>
  </si>
  <si>
    <t xml:space="preserve">48a</t>
  </si>
  <si>
    <t xml:space="preserve">Odstraňovanie nežiadúcej tenčiny a krov s výškou nad 2,5 m výberom jedincov ručne</t>
  </si>
  <si>
    <t xml:space="preserve">48b</t>
  </si>
  <si>
    <t xml:space="preserve">Odstraňovanie nežiadúcej tenčiny a krov s výškou nad 2,5 m výberom jedincov mechanizovane</t>
  </si>
  <si>
    <t xml:space="preserve">Odstraňovanie nežiadúcej tenčiny a krov chemickým postrekom výberom jedincov</t>
  </si>
  <si>
    <t xml:space="preserve">50a</t>
  </si>
  <si>
    <t xml:space="preserve">Plecí rub a prestrihávka v lesnom poraste do výšky 1 m ručne</t>
  </si>
  <si>
    <t xml:space="preserve">50b</t>
  </si>
  <si>
    <t xml:space="preserve">Plecí rub a prestrihávka v lesnom poraste do výšky 1 m mechanizovane</t>
  </si>
  <si>
    <t xml:space="preserve">51a</t>
  </si>
  <si>
    <t xml:space="preserve">Plecí rub a prestrihávka v lesnom poraste do výšky 2,5 m ručne</t>
  </si>
  <si>
    <t xml:space="preserve">51b</t>
  </si>
  <si>
    <t xml:space="preserve">Plecí rub a prestrihávka v lesnom poraste do výšky 2,5 m mechanizovane</t>
  </si>
  <si>
    <t xml:space="preserve">52a</t>
  </si>
  <si>
    <t xml:space="preserve">Plecí rub a prestrihávka v lesnom poraste s výškou nad 2,5 m ručne</t>
  </si>
  <si>
    <t xml:space="preserve">52b</t>
  </si>
  <si>
    <t xml:space="preserve">Plecí rub a prestrihávka v lesnom poraste s výškou nad 2,5 m mechanizovane</t>
  </si>
  <si>
    <t xml:space="preserve">Čistky a prerezávky bez rozčleňovania v lesnom poraste do výšky 4 m</t>
  </si>
  <si>
    <t xml:space="preserve">Čistky a prerezávky bez rozčleňovania v lesnom poraste výšky od 4 do 7 m</t>
  </si>
  <si>
    <t xml:space="preserve">Čistky a prerezávky bez rozčleňovania v lesnom poraste výšky nad 7m</t>
  </si>
  <si>
    <t xml:space="preserve">Výrub rozčleňovacích liniek v lesnom poraste do výšky 4 m</t>
  </si>
  <si>
    <t xml:space="preserve">Výrub rozčleňovacích liniek v lesnom poraste výšky od 4 do 7 m</t>
  </si>
  <si>
    <t xml:space="preserve">Výrub rozčleňovacích liniek v lesnom poraste výšky nad 7 m</t>
  </si>
  <si>
    <t xml:space="preserve">Odstraňovanie inváznych bylín vyžínaním - ručne v lesných porastoch a na iných lesných pozemkoch</t>
  </si>
  <si>
    <t xml:space="preserve">výška inváznych bylín nad 60 cm</t>
  </si>
  <si>
    <t xml:space="preserve">Odstraňovanie inváznych bylín vyžínaním - mechanizovane v lesných porastoch a na iných lesných pozemkoch</t>
  </si>
  <si>
    <t xml:space="preserve">Odstraňovanie inváznych bylín mechanicky - strojom v lesných porastoch a na iných lesných pozemkoch</t>
  </si>
  <si>
    <t xml:space="preserve">72a</t>
  </si>
  <si>
    <t xml:space="preserve"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</si>
  <si>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</si>
  <si>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72b</t>
  </si>
  <si>
    <t xml:space="preserve">pomiestne, výška inváznych bylín nad 60 cm, s ochranou mladých stromčekov </t>
  </si>
  <si>
    <t xml:space="preserve">Odstraňovanie inváznych bylín chemicky - strojom v lesných porastoch a na iných lesných pozemkoch</t>
  </si>
  <si>
    <t xml:space="preserve">Odstraňovanie inváznych bylín od koreňa vykopávaním, odseknutím - ručne v lesných porastoch a na iných lesných pozemkoch</t>
  </si>
  <si>
    <t xml:space="preserve">Odstraňovanie inváznych bylín vytrhávaním - ručne v lesných porastoch a na iných lesných pozemkoch</t>
  </si>
  <si>
    <t xml:space="preserve">76a</t>
  </si>
  <si>
    <t xml:space="preserve">Odstraňovanie inváznych drevín do výšky 4 m vyrezaním - ručne v  lesných porastoch a na iných lesných pozemkoch</t>
  </si>
  <si>
    <t xml:space="preserve">listnaté dreviny</t>
  </si>
  <si>
    <t xml:space="preserve">76b</t>
  </si>
  <si>
    <t xml:space="preserve">Odstraňovanie inváznych drevín do výšky 4 m vyrezaním - mechanizovane v  lesných porastoch a na iných lesných pozemkoch</t>
  </si>
  <si>
    <t xml:space="preserve">Odstraňovanie inváznych drevín s výškou nad 4 m vyrezaním - mechanicky v  lesných porastoch a na iných lesných pozemkoch</t>
  </si>
  <si>
    <t xml:space="preserve">Odstraňovanie inváznych drevín chemicky - postrekovačom v lesných porastoch a na iných lesných pozemkoch</t>
  </si>
  <si>
    <t xml:space="preserve">Odstraňovanie inváznych drevín chemicky - strojom v lesných porastoch a na iných lesných pozemkoch</t>
  </si>
  <si>
    <t xml:space="preserve">Odstraňovanie inváznych drevín chemicky - náterom rezných plôch v lesných porastoch a na iných lesných pozemkoch</t>
  </si>
  <si>
    <t xml:space="preserve">Odstraňovanie inváznych drevín chemicky vpichom alebo zásekom do kmeňa v lesných porastoch a na iných lesných pozemkoch</t>
  </si>
  <si>
    <t xml:space="preserve">Vyvetvovanie lesných porastov</t>
  </si>
  <si>
    <t xml:space="preserve">drevina (topoľ, smrek ap.), výška vyvetvovania 400 cm</t>
  </si>
  <si>
    <t xml:space="preserve">1 ks</t>
  </si>
  <si>
    <t xml:space="preserve">Hnojenie alebo vápnenie miestne k sadeniciam</t>
  </si>
  <si>
    <t xml:space="preserve">Ostatné pestovateľské práce ručne</t>
  </si>
  <si>
    <t xml:space="preserve">Ostatné pestovateľské práce mechanizovane</t>
  </si>
  <si>
    <t xml:space="preserve">Ostatné pestovateľské práce strojom</t>
  </si>
  <si>
    <t xml:space="preserve">87a</t>
  </si>
  <si>
    <t xml:space="preserve">Práce na zachovaní genofondu lesných drevín ručne</t>
  </si>
  <si>
    <t xml:space="preserve">87b</t>
  </si>
  <si>
    <t xml:space="preserve">Práce na zachovaní genofondu lesných drevín mechanizovane</t>
  </si>
  <si>
    <t xml:space="preserve">88a</t>
  </si>
  <si>
    <t xml:space="preserve">Prevádzka semenných sadov ručne</t>
  </si>
  <si>
    <t xml:space="preserve">88b</t>
  </si>
  <si>
    <t xml:space="preserve">Prevádzka semenných sadov mechanizovane</t>
  </si>
  <si>
    <t xml:space="preserve">89a</t>
  </si>
  <si>
    <t xml:space="preserve">Prevádzka plantáží vianočných stromčekov ručne</t>
  </si>
  <si>
    <t xml:space="preserve">89b</t>
  </si>
  <si>
    <t xml:space="preserve">Prevádzka plantáží vianočných stromčekov mechanizovane</t>
  </si>
  <si>
    <t xml:space="preserve">Úprava plochy semenných sadov a plantáží vianočných stromčekov strojom </t>
  </si>
  <si>
    <t xml:space="preserve">kosenie (mulčovanie) v pásoch </t>
  </si>
  <si>
    <t xml:space="preserve">Ručné čistenie odrážok a odvodňovacích prvkov na lesnej dopravnej sieti</t>
  </si>
  <si>
    <t xml:space="preserve">Odstraňovanie náletových drevín z telies lesných ciest mechanizovane</t>
  </si>
  <si>
    <t xml:space="preserve">Zber šišiek, semien a plodov lesných drevín  zo semenných sadov a nízkych stromov</t>
  </si>
  <si>
    <t xml:space="preserve">Zber šišiek, semien a plodov lesných drevín zo zrúbaných stromov</t>
  </si>
  <si>
    <t xml:space="preserve">Zber šišiek, semien a plodov lesných drevín po opade</t>
  </si>
  <si>
    <t xml:space="preserve">Lapačová metóda - Montáž a demontáž lapačov</t>
  </si>
  <si>
    <t xml:space="preserve">1 hod. </t>
  </si>
  <si>
    <t xml:space="preserve">Lapačová metóda - Kontrola lapačov, lapákov, lapacích kôr</t>
  </si>
  <si>
    <t xml:space="preserve">Lapáková metóda – spílenie a odvetvovanie</t>
  </si>
  <si>
    <t xml:space="preserve">1 m³</t>
  </si>
  <si>
    <t xml:space="preserve">Lapáková metóda – zakrývanie, označovanie</t>
  </si>
  <si>
    <t xml:space="preserve">Lapáková metóda – kontrola lapákov</t>
  </si>
  <si>
    <t xml:space="preserve">Lapáková metóda – asanácia chemicky</t>
  </si>
  <si>
    <t xml:space="preserve">Lapáková metóda – asanácia odkôrňovaním</t>
  </si>
  <si>
    <t xml:space="preserve">asanácia kôry pálením</t>
  </si>
  <si>
    <t xml:space="preserve">Porastová hygiena - asanácia zvyškov uhodením</t>
  </si>
  <si>
    <t xml:space="preserve">Porastová hygiena – asanácia zvyškov pálením</t>
  </si>
  <si>
    <t xml:space="preserve">Porastová hygiena – asanácia zvyškov postrekom</t>
  </si>
  <si>
    <t xml:space="preserve">Porastová hygiena – odkôrňovanie chrobačiarov</t>
  </si>
  <si>
    <t xml:space="preserve">Porastová hygiena – asanácia zvyškov štiepkovaním (SAFE TRACK)</t>
  </si>
  <si>
    <t xml:space="preserve">c</t>
  </si>
  <si>
    <t xml:space="preserve">Ochrana zásob dreva proti škodcom v porastoch, na odvoznom mieste a expedičnom sklade -chemicky</t>
  </si>
  <si>
    <t xml:space="preserve">Ochrana zásob dreva proti škodcom v porastoch, na odvoznom mieste a expedičnom sklade -odkôrňovaním kmeňov</t>
  </si>
  <si>
    <t xml:space="preserve">Tvrdoň smrekový, lykokaz sadenicový - Výroba lapacích kôr</t>
  </si>
  <si>
    <t xml:space="preserve">rozmer  kôry 25x50 cm </t>
  </si>
  <si>
    <t xml:space="preserve">100 ks</t>
  </si>
  <si>
    <t xml:space="preserve">Tvrdoň smrekový, lykokaz sadenicový - Zakladanie lapacích kôr</t>
  </si>
  <si>
    <t xml:space="preserve">112a</t>
  </si>
  <si>
    <t xml:space="preserve">Tvrdoň smrekový, lykokaz sadenicový - Odkôrňovanie pňov ručne</t>
  </si>
  <si>
    <t xml:space="preserve">112b</t>
  </si>
  <si>
    <t xml:space="preserve">Tvrdoň smrekový, lykokaz sadenicový - Odkôrňovanie pňov mechanizovane</t>
  </si>
  <si>
    <t xml:space="preserve">Tvrdoň smrekový, lykokaz sadenicový - Chemické ošetrenie pňov</t>
  </si>
  <si>
    <t xml:space="preserve">Tvrdoň smrekový, lykokaz sadenicový - Asanácia chemicky</t>
  </si>
  <si>
    <t xml:space="preserve">Ochrana lesa proti ohryzu a lúpaniu zverou od 1. prečistky - obaľovaním vetvami</t>
  </si>
  <si>
    <t xml:space="preserve">ochrana kmeňa do výšky 200 cm</t>
  </si>
  <si>
    <t xml:space="preserve">Ochrana lesa proti ohryzu a lúpaniu zverou od 1. prečistky – obaľovaním plastom</t>
  </si>
  <si>
    <t xml:space="preserve">plastové pletivo 180x75 cm, ochrana kmeňa do výšky 200 cm</t>
  </si>
  <si>
    <t xml:space="preserve">Ochrana lesa proti ohryzu a lúpaniu zverou od 1. prečistky – chemicky ručne</t>
  </si>
  <si>
    <t xml:space="preserve">Ochrana lesa proti ohryzu a lúpaniu zverou od 1. prečistky – odstraňovanie a preväzovanie</t>
  </si>
  <si>
    <t xml:space="preserve">Chemické ošetrenie porastov proti škodlivým činiteľom – pozemná aplikácia ručne postrekovačom</t>
  </si>
  <si>
    <t xml:space="preserve">Chemické ošetrenie kmeňov proti škodlivým činiteľom – pozemná aplikácia ručne postrekovačom</t>
  </si>
  <si>
    <t xml:space="preserve">Biologické ošetrenie porastov proti škodlivým činiteľom – pozemná aplikácia ručne</t>
  </si>
  <si>
    <t xml:space="preserve">Biologické ošetrenie kmeňov proti škodlivým činiteľom – pozemná aplikácia ručne</t>
  </si>
  <si>
    <t xml:space="preserve">Zriaďovanie ochranných chodníkov</t>
  </si>
  <si>
    <t xml:space="preserve">šírka chodníku 100 cm</t>
  </si>
  <si>
    <t xml:space="preserve">1 km</t>
  </si>
  <si>
    <t xml:space="preserve">Údržba ochranných chodníkov</t>
  </si>
  <si>
    <t xml:space="preserve">Údržba ochranných chodníkov mechanizačným náradím</t>
  </si>
  <si>
    <t xml:space="preserve">Oplocovanie proti pastve domácich zvierat</t>
  </si>
  <si>
    <t xml:space="preserve">rozostup kolov 4 m, hĺbka jám 50 cm, počet priečných žrdí 3 ks</t>
  </si>
  <si>
    <t xml:space="preserve">Ostatné práce v ochrane lesa ručne</t>
  </si>
  <si>
    <t xml:space="preserve">SPOLU</t>
  </si>
  <si>
    <r>
      <rPr>
        <b val="true"/>
        <i val="true"/>
        <sz val="10"/>
        <rFont val="Arial"/>
        <family val="2"/>
        <charset val="238"/>
      </rPr>
      <t xml:space="preserve">Vysvetlivky</t>
    </r>
    <r>
      <rPr>
        <i val="true"/>
        <sz val="10"/>
        <rFont val="Arial"/>
        <family val="2"/>
        <charset val="238"/>
      </rPr>
      <t xml:space="preserve">: m</t>
    </r>
    <r>
      <rPr>
        <i val="true"/>
        <vertAlign val="superscript"/>
        <sz val="10"/>
        <rFont val="Arial"/>
        <family val="2"/>
        <charset val="238"/>
      </rPr>
      <t xml:space="preserve">3* </t>
    </r>
    <r>
      <rPr>
        <i val="true"/>
        <sz val="10"/>
        <rFont val="Arial"/>
        <family val="2"/>
        <charset val="238"/>
      </rPr>
      <t xml:space="preserve">= ťažbové zvyšky z 1 m</t>
    </r>
    <r>
      <rPr>
        <i val="true"/>
        <vertAlign val="superscript"/>
        <sz val="10"/>
        <rFont val="Arial"/>
        <family val="2"/>
        <charset val="238"/>
      </rPr>
      <t xml:space="preserve">3 </t>
    </r>
    <r>
      <rPr>
        <i val="true"/>
        <sz val="10"/>
        <rFont val="Arial"/>
        <family val="2"/>
        <charset val="238"/>
      </rPr>
      <t xml:space="preserve">vyťaženej hmoty, 100 jed.*= 100 ks vybratých (odstránených) jedincov</t>
    </r>
  </si>
  <si>
    <t xml:space="preserve">Obchodné meno</t>
  </si>
  <si>
    <t xml:space="preserve">MG – Forest s.r.o.</t>
  </si>
  <si>
    <t xml:space="preserve">Platca DPH (áno/nie)</t>
  </si>
  <si>
    <t xml:space="preserve">áno</t>
  </si>
  <si>
    <t xml:space="preserve">Cena bez DPH</t>
  </si>
  <si>
    <t xml:space="preserve">DPH 20% </t>
  </si>
  <si>
    <t xml:space="preserve">Cena s DPH</t>
  </si>
  <si>
    <t xml:space="preserve">EUR </t>
  </si>
  <si>
    <t xml:space="preserve">EUR</t>
  </si>
  <si>
    <t xml:space="preserve">Spolu</t>
  </si>
  <si>
    <t xml:space="preserve">MG – Forest sro</t>
  </si>
  <si>
    <t xml:space="preserve">Sídlo</t>
  </si>
  <si>
    <t xml:space="preserve">Vrbany 397 Diviacka Nová Ves 97224</t>
  </si>
  <si>
    <t xml:space="preserve">Meno</t>
  </si>
  <si>
    <t xml:space="preserve">MG-Forest sro</t>
  </si>
  <si>
    <t xml:space="preserve">IBAN</t>
  </si>
  <si>
    <t xml:space="preserve">SK03 1100 0000 0029 4908 6794</t>
  </si>
  <si>
    <t xml:space="preserve">IČO</t>
  </si>
  <si>
    <t xml:space="preserve">IČ DPH</t>
  </si>
  <si>
    <t xml:space="preserve">SK 2120725739</t>
  </si>
  <si>
    <t xml:space="preserve">DIČ</t>
  </si>
  <si>
    <t xml:space="preserve">Kontaktná osoba</t>
  </si>
  <si>
    <t xml:space="preserve">Michal Gajdoš</t>
  </si>
  <si>
    <t xml:space="preserve">Kontakt - č. telefónu</t>
  </si>
  <si>
    <t xml:space="preserve">             - e-mailová adresa</t>
  </si>
  <si>
    <t xml:space="preserve">misogajdos2@gmail.com</t>
  </si>
  <si>
    <t xml:space="preserve">Dátum</t>
  </si>
  <si>
    <t xml:space="preserve">Podpis</t>
  </si>
  <si>
    <t xml:space="preserve">Určené indexy podľa jednotlivých technológií</t>
  </si>
  <si>
    <t xml:space="preserve">PHZ</t>
  </si>
  <si>
    <t xml:space="preserve">Ponúknutá cena</t>
  </si>
  <si>
    <t xml:space="preserve">Index</t>
  </si>
  <si>
    <t xml:space="preserve">Práce ručne vykonávané bez mechanizačného náradia a prostriedkov</t>
  </si>
  <si>
    <r>
      <rPr>
        <b val="true"/>
        <sz val="10"/>
        <color rgb="FF000000"/>
        <rFont val="Calibri"/>
        <family val="2"/>
        <charset val="238"/>
      </rPr>
      <t xml:space="preserve">Práce s ručným mechanizačným náradím </t>
    </r>
    <r>
      <rPr>
        <sz val="10"/>
        <color rgb="FF000000"/>
        <rFont val="Calibri"/>
        <family val="2"/>
        <charset val="238"/>
      </rPr>
      <t xml:space="preserve">(JMP, krovinorez, vyžínač, motorový postrekovač)</t>
    </r>
  </si>
  <si>
    <r>
      <rPr>
        <b val="true"/>
        <sz val="10"/>
        <color rgb="FF000000"/>
        <rFont val="Calibri"/>
        <family val="2"/>
        <charset val="238"/>
      </rPr>
      <t xml:space="preserve">Práce s mechanizačným prostriedkom </t>
    </r>
    <r>
      <rPr>
        <sz val="10"/>
        <color rgb="FF000000"/>
        <rFont val="Calibri"/>
        <family val="2"/>
        <charset val="238"/>
      </rPr>
      <t xml:space="preserve">(kolesový traktor + prídavné zariadenie)</t>
    </r>
  </si>
  <si>
    <r>
      <rPr>
        <b val="true"/>
        <sz val="10"/>
        <color rgb="FF000000"/>
        <rFont val="Calibri"/>
        <family val="2"/>
        <charset val="238"/>
      </rPr>
      <t xml:space="preserve">Práce v ochrane lesa pri prevádzke štiepkovacieho stroja</t>
    </r>
    <r>
      <rPr>
        <sz val="10"/>
        <color rgb="FF000000"/>
        <rFont val="Calibri"/>
        <family val="2"/>
        <charset val="238"/>
      </rPr>
      <t xml:space="preserve"> (SAFE TRACK)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</si>
</sst>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"/>
    <numFmt numFmtId="166" formatCode="0.00"/>
    <numFmt numFmtId="167" formatCode="#,##0.00"/>
    <numFmt numFmtId="168" formatCode="dd/mm/yyyy"/>
    <numFmt numFmtId="169" formatCode="#,##0.00&quot; €&quot;"/>
    <numFmt numFmtId="170" formatCode="0.000"/>
  </numFmts>
  <fonts count="26">
    <font>
      <sz val="11"/>
      <color rgb="FF000000"/>
      <name val="Times New Roman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2"/>
      <name val="Times New Roman"/>
      <family val="1"/>
      <charset val="238"/>
    </font>
    <font>
      <b val="true"/>
      <sz val="11"/>
      <name val="Arial"/>
      <family val="2"/>
      <charset val="238"/>
    </font>
    <font>
      <b val="true"/>
      <sz val="10"/>
      <name val="Arial"/>
      <family val="2"/>
      <charset val="238"/>
    </font>
    <font>
      <i val="true"/>
      <sz val="12"/>
      <name val="Times New Roman"/>
      <family val="1"/>
      <charset val="238"/>
    </font>
    <font>
      <b val="true"/>
      <sz val="11"/>
      <color rgb="FF000000"/>
      <name val="Calibri"/>
      <family val="2"/>
      <charset val="238"/>
    </font>
    <font>
      <b val="true"/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 val="true"/>
      <i val="true"/>
      <sz val="10"/>
      <name val="Arial"/>
      <family val="2"/>
      <charset val="238"/>
    </font>
    <font>
      <i val="true"/>
      <sz val="10"/>
      <name val="Arial"/>
      <family val="2"/>
      <charset val="238"/>
    </font>
    <font>
      <i val="true"/>
      <vertAlign val="superscript"/>
      <sz val="10"/>
      <name val="Arial"/>
      <family val="2"/>
      <charset val="238"/>
    </font>
    <font>
      <sz val="12"/>
      <color rgb="FF0000FF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 val="true"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0"/>
      <charset val="238"/>
    </font>
    <font>
      <b val="true"/>
      <sz val="11"/>
      <color rgb="FF000000"/>
      <name val="Calibri"/>
      <family val="0"/>
      <charset val="238"/>
    </font>
    <font>
      <sz val="11"/>
      <name val="Times New Roman"/>
      <family val="0"/>
      <charset val="238"/>
    </font>
  </fonts>
  <fills count="11">
    <fill>
      <patternFill patternType="none"/>
    </fill>
    <fill>
      <patternFill patternType="gray125"/>
    </fill>
    <fill>
      <patternFill patternType="solid">
        <fgColor rgb="FF92D050"/>
        <bgColor rgb="FFB8E8C0"/>
      </patternFill>
    </fill>
    <fill>
      <patternFill patternType="solid">
        <fgColor rgb="FFFFFFFF"/>
        <bgColor rgb="FFEBF1DE"/>
      </patternFill>
    </fill>
    <fill>
      <patternFill patternType="solid">
        <fgColor rgb="FFB8E8C0"/>
        <bgColor rgb="FFB7DEE8"/>
      </patternFill>
    </fill>
    <fill>
      <patternFill patternType="solid">
        <fgColor rgb="FFEBF1DE"/>
        <bgColor rgb="FFFDEADA"/>
      </patternFill>
    </fill>
    <fill>
      <patternFill patternType="solid">
        <fgColor rgb="FFB7DEE8"/>
        <bgColor rgb="FFB8E8C0"/>
      </patternFill>
    </fill>
    <fill>
      <patternFill patternType="solid">
        <fgColor rgb="FFFDEADA"/>
        <bgColor rgb="FFEBF1DE"/>
      </patternFill>
    </fill>
    <fill>
      <patternFill patternType="solid">
        <fgColor rgb="FFCCC1DA"/>
        <bgColor rgb="FFB7DEE8"/>
      </patternFill>
    </fill>
    <fill>
      <patternFill patternType="solid">
        <fgColor rgb="FFFFFF00"/>
        <bgColor rgb="FFFFFF00"/>
      </patternFill>
    </fill>
    <fill>
      <patternFill patternType="solid">
        <fgColor rgb="FFD99795"/>
        <bgColor rgb="FFFF8080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double"/>
      <right style="thin"/>
      <top style="double"/>
      <bottom style="thin"/>
      <diagonal/>
    </border>
    <border diagonalUp="false" diagonalDown="false">
      <left style="thin"/>
      <right style="double"/>
      <top style="double"/>
      <bottom style="thin"/>
      <diagonal/>
    </border>
    <border diagonalUp="false" diagonalDown="false">
      <left style="double"/>
      <right style="thin"/>
      <top style="thin"/>
      <bottom style="thin"/>
      <diagonal/>
    </border>
    <border diagonalUp="false" diagonalDown="false">
      <left style="thin"/>
      <right style="double"/>
      <top style="thin"/>
      <bottom style="thin"/>
      <diagonal/>
    </border>
    <border diagonalUp="false" diagonalDown="false">
      <left style="double"/>
      <right style="thin"/>
      <top style="thin"/>
      <bottom style="double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 style="thin"/>
      <right style="double"/>
      <top style="thin"/>
      <bottom style="double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3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4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4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4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6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5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7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2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5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8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3" borderId="5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5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9" borderId="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9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3" fillId="1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3" fillId="1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1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9" borderId="1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9" borderId="1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8" fontId="12" fillId="9" borderId="1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2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5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1" xfId="2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9" borderId="1" xfId="2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8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7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6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8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8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a 2" xfId="20"/>
  </cellStyles>
  <dxfs count="10">
    <dxf>
      <fill>
        <patternFill patternType="solid">
          <fgColor rgb="FFFFFFFF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B7DEE8"/>
        </patternFill>
      </fill>
    </dxf>
    <dxf>
      <fill>
        <patternFill patternType="solid">
          <fgColor rgb="FFCCC1DA"/>
        </patternFill>
      </fill>
    </dxf>
    <dxf>
      <fill>
        <patternFill patternType="solid">
          <fgColor rgb="FFEBF1DE"/>
        </patternFill>
      </fill>
    </dxf>
    <dxf>
      <fill>
        <patternFill patternType="solid">
          <fgColor rgb="FFFDEADA"/>
        </patternFill>
      </fill>
    </dxf>
    <dxf>
      <fill>
        <patternFill patternType="solid">
          <fgColor rgb="FF92D050"/>
        </patternFill>
      </fill>
    </dxf>
    <dxf>
      <fill>
        <patternFill patternType="solid">
          <fgColor rgb="FFFF0000"/>
        </patternFill>
      </fill>
    </dxf>
    <dxf>
      <fill>
        <patternFill patternType="solid">
          <fgColor rgb="FFB8E8C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8E8C0"/>
      <rgbColor rgb="FFFDEADA"/>
      <rgbColor rgb="FF99CCFF"/>
      <rgbColor rgb="FFD99795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209520</xdr:colOff>
      <xdr:row>160</xdr:row>
      <xdr:rowOff>57240</xdr:rowOff>
    </xdr:from>
    <xdr:to>
      <xdr:col>1</xdr:col>
      <xdr:colOff>4608720</xdr:colOff>
      <xdr:row>177</xdr:row>
      <xdr:rowOff>132120</xdr:rowOff>
    </xdr:to>
    <xdr:sp>
      <xdr:nvSpPr>
        <xdr:cNvPr id="0" name="BlokTextu 2"/>
        <xdr:cNvSpPr/>
      </xdr:nvSpPr>
      <xdr:spPr>
        <a:xfrm>
          <a:off x="209520" y="55540440"/>
          <a:ext cx="4739400" cy="337032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Uchádzač vyplní svoju cenovú ponuku podľa jednotlivých technológií, pričom vyplní všetky žlto vyfarbené polia: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maximálnu cenovú ponuku za technickú jednotku lesníckej služby v € bez DPH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obchodné meno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údaj „Platca DPH“ - doplní text „ </a:t>
          </a:r>
          <a:r>
            <a:rPr b="1" lang="sk-SK" sz="1100" spc="-1" strike="noStrike">
              <a:solidFill>
                <a:srgbClr val="000000"/>
              </a:solidFill>
              <a:latin typeface="Calibri"/>
            </a:rPr>
            <a:t>áno </a:t>
          </a:r>
          <a:r>
            <a:rPr b="0" lang="sk-SK" sz="1100" spc="-1" strike="noStrike">
              <a:solidFill>
                <a:srgbClr val="000000"/>
              </a:solidFill>
              <a:latin typeface="Calibri"/>
            </a:rPr>
            <a:t>“ , alebo  ak nie je platcom DPH doplní text „ </a:t>
          </a:r>
          <a:r>
            <a:rPr b="1" lang="sk-SK" sz="1100" spc="-1" strike="noStrike">
              <a:solidFill>
                <a:srgbClr val="000000"/>
              </a:solidFill>
              <a:latin typeface="Calibri"/>
            </a:rPr>
            <a:t>nie</a:t>
          </a:r>
          <a:r>
            <a:rPr b="0" lang="sk-SK" sz="1100" spc="-1" strike="noStrike">
              <a:solidFill>
                <a:srgbClr val="000000"/>
              </a:solidFill>
              <a:latin typeface="Calibri"/>
            </a:rPr>
            <a:t> “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obchodné meno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sídlo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meno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IBAN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IČO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IČ DPH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DIČ 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Kontaktná osoba 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Kontakt - č. telefónu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              </a:t>
          </a:r>
          <a:r>
            <a:rPr b="0" lang="sk-SK" sz="1100" spc="-1" strike="noStrike">
              <a:solidFill>
                <a:srgbClr val="000000"/>
              </a:solidFill>
              <a:latin typeface="Calibri"/>
            </a:rPr>
            <a:t>- e-mailová adresa 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dátum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- podpis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r>
            <a:rPr b="0" lang="sk-SK" sz="1100" spc="-1" strike="noStrike">
              <a:solidFill>
                <a:srgbClr val="000000"/>
              </a:solidFill>
              <a:latin typeface="Calibri"/>
            </a:rPr>
            <a:t>Červene vyfarbené polia sa vyplnia automaticky.</a:t>
          </a:r>
          <a:endParaRPr b="0" lang="sk-SK" sz="1100" spc="-1" strike="noStrike">
            <a:latin typeface="Times New Roman"/>
          </a:endParaRPr>
        </a:p>
        <a:p>
          <a:pPr>
            <a:lnSpc>
              <a:spcPct val="100000"/>
            </a:lnSpc>
            <a:tabLst>
              <a:tab algn="l" pos="0"/>
            </a:tabLst>
          </a:pPr>
          <a:endParaRPr b="0" lang="sk-SK" sz="11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misogajdos2@gmail.com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174"/>
  <sheetViews>
    <sheetView showFormulas="false" showGridLines="true" showRowColHeaders="true" showZeros="true" rightToLeft="false" tabSelected="true" showOutlineSymbols="true" defaultGridColor="true" view="pageBreakPreview" topLeftCell="B146" colorId="64" zoomScale="100" zoomScaleNormal="80" zoomScalePageLayoutView="100" workbookViewId="0">
      <selection pane="topLeft" activeCell="C157" activeCellId="0" sqref="C157"/>
    </sheetView>
  </sheetViews>
  <sheetFormatPr defaultColWidth="9.140625" defaultRowHeight="12.75" zeroHeight="false" outlineLevelRow="0" outlineLevelCol="0"/>
  <cols>
    <col collapsed="false" customWidth="true" hidden="false" outlineLevel="0" max="1" min="1" style="1" width="4.87"/>
    <col collapsed="false" customWidth="true" hidden="false" outlineLevel="0" max="2" min="2" style="1" width="69.71"/>
    <col collapsed="false" customWidth="true" hidden="false" outlineLevel="0" max="3" min="3" style="1" width="48.71"/>
    <col collapsed="false" customWidth="true" hidden="false" outlineLevel="0" max="4" min="4" style="2" width="13.43"/>
    <col collapsed="false" customWidth="true" hidden="false" outlineLevel="0" max="5" min="5" style="1" width="14.58"/>
    <col collapsed="false" customWidth="true" hidden="false" outlineLevel="0" max="6" min="6" style="1" width="15.71"/>
    <col collapsed="false" customWidth="true" hidden="false" outlineLevel="0" max="7" min="7" style="1" width="18.71"/>
    <col collapsed="false" customWidth="true" hidden="false" outlineLevel="0" max="8" min="8" style="3" width="18.43"/>
    <col collapsed="false" customWidth="true" hidden="false" outlineLevel="0" max="9" min="9" style="1" width="17"/>
    <col collapsed="false" customWidth="false" hidden="false" outlineLevel="0" max="254" min="10" style="1" width="9.14"/>
    <col collapsed="false" customWidth="true" hidden="false" outlineLevel="0" max="255" min="255" style="1" width="10.43"/>
    <col collapsed="false" customWidth="true" hidden="false" outlineLevel="0" max="256" min="256" style="1" width="57.71"/>
    <col collapsed="false" customWidth="true" hidden="false" outlineLevel="0" max="257" min="257" style="1" width="46.14"/>
    <col collapsed="false" customWidth="true" hidden="false" outlineLevel="0" max="258" min="258" style="1" width="14"/>
    <col collapsed="false" customWidth="false" hidden="false" outlineLevel="0" max="259" min="259" style="1" width="9.14"/>
    <col collapsed="false" customWidth="true" hidden="false" outlineLevel="0" max="260" min="260" style="1" width="8.88"/>
    <col collapsed="false" customWidth="true" hidden="false" outlineLevel="0" max="261" min="261" style="1" width="11.14"/>
    <col collapsed="false" customWidth="true" hidden="false" outlineLevel="0" max="262" min="262" style="1" width="10.71"/>
    <col collapsed="false" customWidth="false" hidden="false" outlineLevel="0" max="510" min="263" style="1" width="9.14"/>
    <col collapsed="false" customWidth="true" hidden="false" outlineLevel="0" max="511" min="511" style="1" width="10.43"/>
    <col collapsed="false" customWidth="true" hidden="false" outlineLevel="0" max="512" min="512" style="1" width="57.71"/>
    <col collapsed="false" customWidth="true" hidden="false" outlineLevel="0" max="513" min="513" style="1" width="46.14"/>
    <col collapsed="false" customWidth="true" hidden="false" outlineLevel="0" max="514" min="514" style="1" width="14"/>
    <col collapsed="false" customWidth="false" hidden="false" outlineLevel="0" max="515" min="515" style="1" width="9.14"/>
    <col collapsed="false" customWidth="true" hidden="false" outlineLevel="0" max="516" min="516" style="1" width="8.88"/>
    <col collapsed="false" customWidth="true" hidden="false" outlineLevel="0" max="517" min="517" style="1" width="11.14"/>
    <col collapsed="false" customWidth="true" hidden="false" outlineLevel="0" max="518" min="518" style="1" width="10.71"/>
    <col collapsed="false" customWidth="false" hidden="false" outlineLevel="0" max="766" min="519" style="1" width="9.14"/>
    <col collapsed="false" customWidth="true" hidden="false" outlineLevel="0" max="767" min="767" style="1" width="10.43"/>
    <col collapsed="false" customWidth="true" hidden="false" outlineLevel="0" max="768" min="768" style="1" width="57.71"/>
    <col collapsed="false" customWidth="true" hidden="false" outlineLevel="0" max="769" min="769" style="1" width="46.14"/>
    <col collapsed="false" customWidth="true" hidden="false" outlineLevel="0" max="770" min="770" style="1" width="14"/>
    <col collapsed="false" customWidth="false" hidden="false" outlineLevel="0" max="771" min="771" style="1" width="9.14"/>
    <col collapsed="false" customWidth="true" hidden="false" outlineLevel="0" max="772" min="772" style="1" width="8.88"/>
    <col collapsed="false" customWidth="true" hidden="false" outlineLevel="0" max="773" min="773" style="1" width="11.14"/>
    <col collapsed="false" customWidth="true" hidden="false" outlineLevel="0" max="774" min="774" style="1" width="10.71"/>
    <col collapsed="false" customWidth="false" hidden="false" outlineLevel="0" max="1022" min="775" style="1" width="9.14"/>
    <col collapsed="false" customWidth="true" hidden="false" outlineLevel="0" max="1023" min="1023" style="1" width="10.43"/>
    <col collapsed="false" customWidth="true" hidden="false" outlineLevel="0" max="1024" min="1024" style="1" width="57.71"/>
  </cols>
  <sheetData>
    <row r="1" s="4" customFormat="true" ht="15.75" hidden="false" customHeight="false" outlineLevel="0" collapsed="false">
      <c r="A1" s="4" t="s">
        <v>0</v>
      </c>
      <c r="D1" s="5"/>
      <c r="G1" s="6" t="s">
        <v>1</v>
      </c>
    </row>
    <row r="2" s="4" customFormat="true" ht="14.25" hidden="false" customHeight="true" outlineLevel="0" collapsed="false">
      <c r="A2" s="7" t="s">
        <v>2</v>
      </c>
      <c r="B2" s="7"/>
      <c r="C2" s="8" t="s">
        <v>3</v>
      </c>
      <c r="D2" s="9"/>
      <c r="E2" s="9"/>
      <c r="H2" s="10"/>
    </row>
    <row r="3" s="13" customFormat="true" ht="16.5" hidden="false" customHeight="true" outlineLevel="0" collapsed="false">
      <c r="A3" s="7"/>
      <c r="B3" s="7"/>
      <c r="C3" s="7" t="s">
        <v>4</v>
      </c>
      <c r="D3" s="7"/>
      <c r="E3" s="7"/>
      <c r="F3" s="11"/>
      <c r="G3" s="11"/>
      <c r="H3" s="12"/>
    </row>
    <row r="4" s="4" customFormat="true" ht="18.75" hidden="false" customHeight="true" outlineLevel="0" collapsed="false">
      <c r="A4" s="7" t="s">
        <v>5</v>
      </c>
      <c r="B4" s="7"/>
      <c r="C4" s="14" t="s">
        <v>6</v>
      </c>
      <c r="D4" s="14"/>
      <c r="E4" s="14"/>
      <c r="F4" s="11"/>
      <c r="G4" s="11"/>
      <c r="H4" s="12"/>
    </row>
    <row r="5" s="13" customFormat="true" ht="18" hidden="false" customHeight="true" outlineLevel="0" collapsed="false">
      <c r="A5" s="15" t="s">
        <v>7</v>
      </c>
      <c r="B5" s="11"/>
      <c r="C5" s="11"/>
      <c r="D5" s="16"/>
      <c r="E5" s="11"/>
      <c r="F5" s="11"/>
      <c r="G5" s="11"/>
      <c r="H5" s="12"/>
    </row>
    <row r="6" s="23" customFormat="true" ht="94.5" hidden="false" customHeight="false" outlineLevel="0" collapsed="false">
      <c r="A6" s="17" t="s">
        <v>8</v>
      </c>
      <c r="B6" s="18" t="s">
        <v>9</v>
      </c>
      <c r="C6" s="18" t="s">
        <v>10</v>
      </c>
      <c r="D6" s="19" t="s">
        <v>11</v>
      </c>
      <c r="E6" s="20" t="s">
        <v>12</v>
      </c>
      <c r="F6" s="20" t="s">
        <v>13</v>
      </c>
      <c r="G6" s="21" t="s">
        <v>14</v>
      </c>
      <c r="H6" s="22" t="s">
        <v>15</v>
      </c>
      <c r="I6" s="22"/>
      <c r="J6" s="22"/>
    </row>
    <row r="7" customFormat="false" ht="28.5" hidden="false" customHeight="true" outlineLevel="0" collapsed="false">
      <c r="A7" s="24" t="n">
        <v>1</v>
      </c>
      <c r="B7" s="25" t="s">
        <v>16</v>
      </c>
      <c r="C7" s="26" t="s">
        <v>17</v>
      </c>
      <c r="D7" s="27" t="s">
        <v>18</v>
      </c>
      <c r="E7" s="28" t="n">
        <v>685</v>
      </c>
      <c r="F7" s="29" t="n">
        <v>58.116</v>
      </c>
      <c r="G7" s="30" t="n">
        <f aca="false">F7*E7</f>
        <v>39809.46</v>
      </c>
      <c r="H7" s="1" t="s">
        <v>19</v>
      </c>
    </row>
    <row r="8" customFormat="false" ht="28.5" hidden="false" customHeight="true" outlineLevel="0" collapsed="false">
      <c r="A8" s="24" t="n">
        <v>2</v>
      </c>
      <c r="B8" s="25" t="s">
        <v>20</v>
      </c>
      <c r="C8" s="26" t="s">
        <v>21</v>
      </c>
      <c r="D8" s="27" t="s">
        <v>18</v>
      </c>
      <c r="E8" s="31" t="n">
        <v>65</v>
      </c>
      <c r="F8" s="29" t="n">
        <v>59.421</v>
      </c>
      <c r="G8" s="30" t="n">
        <f aca="false">F8*E8</f>
        <v>3862.365</v>
      </c>
      <c r="H8" s="1" t="s">
        <v>19</v>
      </c>
    </row>
    <row r="9" customFormat="false" ht="28.5" hidden="false" customHeight="true" outlineLevel="0" collapsed="false">
      <c r="A9" s="24" t="n">
        <v>3</v>
      </c>
      <c r="B9" s="25" t="s">
        <v>22</v>
      </c>
      <c r="C9" s="26" t="s">
        <v>23</v>
      </c>
      <c r="D9" s="27" t="s">
        <v>18</v>
      </c>
      <c r="E9" s="31" t="n">
        <v>0</v>
      </c>
      <c r="F9" s="29" t="n">
        <v>0</v>
      </c>
      <c r="G9" s="30" t="n">
        <f aca="false">F9*E9</f>
        <v>0</v>
      </c>
      <c r="H9" s="1" t="s">
        <v>19</v>
      </c>
    </row>
    <row r="10" customFormat="false" ht="28.5" hidden="false" customHeight="true" outlineLevel="0" collapsed="false">
      <c r="A10" s="24" t="n">
        <v>4</v>
      </c>
      <c r="B10" s="25" t="s">
        <v>24</v>
      </c>
      <c r="C10" s="26" t="s">
        <v>25</v>
      </c>
      <c r="D10" s="27" t="s">
        <v>18</v>
      </c>
      <c r="E10" s="31" t="n">
        <v>40</v>
      </c>
      <c r="F10" s="29" t="n">
        <v>46.545</v>
      </c>
      <c r="G10" s="30" t="n">
        <f aca="false">F10*E10</f>
        <v>1861.8</v>
      </c>
      <c r="H10" s="1" t="s">
        <v>19</v>
      </c>
    </row>
    <row r="11" customFormat="false" ht="28.5" hidden="false" customHeight="true" outlineLevel="0" collapsed="false">
      <c r="A11" s="24" t="n">
        <v>5</v>
      </c>
      <c r="B11" s="25" t="s">
        <v>26</v>
      </c>
      <c r="C11" s="26" t="s">
        <v>27</v>
      </c>
      <c r="D11" s="27" t="s">
        <v>18</v>
      </c>
      <c r="E11" s="31" t="n">
        <v>0</v>
      </c>
      <c r="F11" s="29" t="n">
        <v>0</v>
      </c>
      <c r="G11" s="30" t="n">
        <f aca="false">F11*E11</f>
        <v>0</v>
      </c>
      <c r="H11" s="1" t="s">
        <v>19</v>
      </c>
    </row>
    <row r="12" customFormat="false" ht="28.5" hidden="false" customHeight="true" outlineLevel="0" collapsed="false">
      <c r="A12" s="24" t="n">
        <v>6</v>
      </c>
      <c r="B12" s="25" t="s">
        <v>28</v>
      </c>
      <c r="C12" s="26" t="s">
        <v>29</v>
      </c>
      <c r="D12" s="27" t="s">
        <v>18</v>
      </c>
      <c r="E12" s="31" t="n">
        <v>40</v>
      </c>
      <c r="F12" s="29" t="n">
        <v>43.5</v>
      </c>
      <c r="G12" s="30" t="n">
        <f aca="false">F12*E12</f>
        <v>1740</v>
      </c>
      <c r="H12" s="1" t="s">
        <v>19</v>
      </c>
    </row>
    <row r="13" customFormat="false" ht="28.5" hidden="false" customHeight="true" outlineLevel="0" collapsed="false">
      <c r="A13" s="24" t="n">
        <v>7</v>
      </c>
      <c r="B13" s="25" t="s">
        <v>30</v>
      </c>
      <c r="C13" s="26" t="s">
        <v>31</v>
      </c>
      <c r="D13" s="27" t="s">
        <v>32</v>
      </c>
      <c r="E13" s="31" t="n">
        <v>0</v>
      </c>
      <c r="F13" s="29" t="n">
        <v>0</v>
      </c>
      <c r="G13" s="30" t="n">
        <f aca="false">F13*E13</f>
        <v>0</v>
      </c>
      <c r="H13" s="1" t="s">
        <v>19</v>
      </c>
    </row>
    <row r="14" customFormat="false" ht="28.5" hidden="false" customHeight="true" outlineLevel="0" collapsed="false">
      <c r="A14" s="24" t="n">
        <v>8</v>
      </c>
      <c r="B14" s="25" t="s">
        <v>33</v>
      </c>
      <c r="C14" s="32" t="s">
        <v>34</v>
      </c>
      <c r="D14" s="27" t="s">
        <v>18</v>
      </c>
      <c r="E14" s="31" t="n">
        <v>40</v>
      </c>
      <c r="F14" s="29" t="n">
        <v>198.795</v>
      </c>
      <c r="G14" s="30" t="n">
        <f aca="false">F14*E14</f>
        <v>7951.8</v>
      </c>
      <c r="H14" s="1" t="s">
        <v>19</v>
      </c>
    </row>
    <row r="15" customFormat="false" ht="28.5" hidden="false" customHeight="true" outlineLevel="0" collapsed="false">
      <c r="A15" s="24" t="s">
        <v>35</v>
      </c>
      <c r="B15" s="33" t="s">
        <v>36</v>
      </c>
      <c r="C15" s="32" t="s">
        <v>37</v>
      </c>
      <c r="D15" s="27" t="s">
        <v>18</v>
      </c>
      <c r="E15" s="31" t="n">
        <v>0</v>
      </c>
      <c r="F15" s="29" t="n">
        <v>0</v>
      </c>
      <c r="G15" s="30" t="n">
        <f aca="false">F15*E15</f>
        <v>0</v>
      </c>
      <c r="H15" s="1" t="s">
        <v>38</v>
      </c>
    </row>
    <row r="16" customFormat="false" ht="28.5" hidden="false" customHeight="true" outlineLevel="0" collapsed="false">
      <c r="A16" s="24" t="s">
        <v>39</v>
      </c>
      <c r="B16" s="33" t="s">
        <v>36</v>
      </c>
      <c r="C16" s="32" t="s">
        <v>40</v>
      </c>
      <c r="D16" s="27" t="s">
        <v>18</v>
      </c>
      <c r="E16" s="31" t="n">
        <v>0</v>
      </c>
      <c r="F16" s="29" t="n">
        <v>0</v>
      </c>
      <c r="G16" s="30" t="n">
        <f aca="false">F16*E16</f>
        <v>0</v>
      </c>
      <c r="H16" s="1" t="s">
        <v>38</v>
      </c>
    </row>
    <row r="17" customFormat="false" ht="28.5" hidden="false" customHeight="true" outlineLevel="0" collapsed="false">
      <c r="A17" s="24" t="s">
        <v>41</v>
      </c>
      <c r="B17" s="25" t="s">
        <v>42</v>
      </c>
      <c r="C17" s="32" t="s">
        <v>37</v>
      </c>
      <c r="D17" s="27" t="s">
        <v>18</v>
      </c>
      <c r="E17" s="31" t="n">
        <v>0</v>
      </c>
      <c r="F17" s="29" t="n">
        <v>0</v>
      </c>
      <c r="G17" s="30" t="n">
        <f aca="false">F17*E17</f>
        <v>0</v>
      </c>
      <c r="H17" s="1" t="s">
        <v>19</v>
      </c>
    </row>
    <row r="18" customFormat="false" ht="28.5" hidden="false" customHeight="true" outlineLevel="0" collapsed="false">
      <c r="A18" s="24" t="s">
        <v>43</v>
      </c>
      <c r="B18" s="25" t="s">
        <v>42</v>
      </c>
      <c r="C18" s="32" t="s">
        <v>40</v>
      </c>
      <c r="D18" s="27" t="s">
        <v>18</v>
      </c>
      <c r="E18" s="31" t="n">
        <v>0</v>
      </c>
      <c r="F18" s="29" t="n">
        <v>0</v>
      </c>
      <c r="G18" s="30" t="n">
        <f aca="false">F18*E18</f>
        <v>0</v>
      </c>
      <c r="H18" s="1" t="s">
        <v>19</v>
      </c>
    </row>
    <row r="19" customFormat="false" ht="28.5" hidden="false" customHeight="true" outlineLevel="0" collapsed="false">
      <c r="A19" s="24" t="n">
        <v>11</v>
      </c>
      <c r="B19" s="25" t="s">
        <v>44</v>
      </c>
      <c r="C19" s="32" t="s">
        <v>45</v>
      </c>
      <c r="D19" s="27" t="s">
        <v>32</v>
      </c>
      <c r="E19" s="31" t="n">
        <v>0</v>
      </c>
      <c r="F19" s="29" t="n">
        <v>0</v>
      </c>
      <c r="G19" s="30" t="n">
        <f aca="false">F19*E19</f>
        <v>0</v>
      </c>
      <c r="H19" s="1" t="s">
        <v>19</v>
      </c>
    </row>
    <row r="20" customFormat="false" ht="28.5" hidden="false" customHeight="true" outlineLevel="0" collapsed="false">
      <c r="A20" s="24" t="n">
        <v>12</v>
      </c>
      <c r="B20" s="25" t="s">
        <v>46</v>
      </c>
      <c r="C20" s="26" t="s">
        <v>47</v>
      </c>
      <c r="D20" s="27" t="s">
        <v>32</v>
      </c>
      <c r="E20" s="31" t="n">
        <v>0</v>
      </c>
      <c r="F20" s="29" t="n">
        <v>0</v>
      </c>
      <c r="G20" s="30" t="n">
        <f aca="false">F20*E20</f>
        <v>0</v>
      </c>
      <c r="H20" s="1" t="s">
        <v>19</v>
      </c>
    </row>
    <row r="21" customFormat="false" ht="28.5" hidden="false" customHeight="true" outlineLevel="0" collapsed="false">
      <c r="A21" s="24" t="n">
        <v>13</v>
      </c>
      <c r="B21" s="25" t="s">
        <v>48</v>
      </c>
      <c r="C21" s="26" t="s">
        <v>49</v>
      </c>
      <c r="D21" s="27" t="s">
        <v>32</v>
      </c>
      <c r="E21" s="31" t="n">
        <v>0</v>
      </c>
      <c r="F21" s="29" t="n">
        <v>0</v>
      </c>
      <c r="G21" s="30" t="n">
        <f aca="false">F21*E21</f>
        <v>0</v>
      </c>
      <c r="H21" s="1" t="s">
        <v>19</v>
      </c>
    </row>
    <row r="22" customFormat="false" ht="28.5" hidden="false" customHeight="true" outlineLevel="0" collapsed="false">
      <c r="A22" s="24" t="n">
        <v>14</v>
      </c>
      <c r="B22" s="25" t="s">
        <v>50</v>
      </c>
      <c r="C22" s="26" t="s">
        <v>51</v>
      </c>
      <c r="D22" s="27" t="s">
        <v>52</v>
      </c>
      <c r="E22" s="31" t="n">
        <v>230</v>
      </c>
      <c r="F22" s="29" t="n">
        <v>8.7</v>
      </c>
      <c r="G22" s="30" t="n">
        <f aca="false">F22*E22</f>
        <v>2001</v>
      </c>
      <c r="H22" s="1" t="s">
        <v>19</v>
      </c>
    </row>
    <row r="23" customFormat="false" ht="28.5" hidden="false" customHeight="true" outlineLevel="0" collapsed="false">
      <c r="A23" s="24" t="n">
        <v>15</v>
      </c>
      <c r="B23" s="25" t="s">
        <v>53</v>
      </c>
      <c r="C23" s="26" t="s">
        <v>51</v>
      </c>
      <c r="D23" s="27" t="s">
        <v>52</v>
      </c>
      <c r="E23" s="31" t="n">
        <v>46</v>
      </c>
      <c r="F23" s="29" t="n">
        <v>8.7</v>
      </c>
      <c r="G23" s="30" t="n">
        <f aca="false">F23*E23</f>
        <v>400.2</v>
      </c>
      <c r="H23" s="1" t="s">
        <v>19</v>
      </c>
    </row>
    <row r="24" customFormat="false" ht="28.5" hidden="false" customHeight="true" outlineLevel="0" collapsed="false">
      <c r="A24" s="24" t="n">
        <v>16</v>
      </c>
      <c r="B24" s="34" t="s">
        <v>54</v>
      </c>
      <c r="C24" s="26" t="s">
        <v>55</v>
      </c>
      <c r="D24" s="27" t="s">
        <v>56</v>
      </c>
      <c r="E24" s="31" t="n">
        <v>0</v>
      </c>
      <c r="F24" s="29" t="n">
        <v>0</v>
      </c>
      <c r="G24" s="30" t="n">
        <f aca="false">F24*E24</f>
        <v>0</v>
      </c>
      <c r="H24" s="1" t="s">
        <v>38</v>
      </c>
    </row>
    <row r="25" customFormat="false" ht="28.5" hidden="false" customHeight="true" outlineLevel="0" collapsed="false">
      <c r="A25" s="35" t="n">
        <v>17</v>
      </c>
      <c r="B25" s="25" t="s">
        <v>57</v>
      </c>
      <c r="C25" s="36" t="s">
        <v>58</v>
      </c>
      <c r="D25" s="27" t="s">
        <v>32</v>
      </c>
      <c r="E25" s="31" t="n">
        <v>40</v>
      </c>
      <c r="F25" s="29" t="n">
        <v>65.508</v>
      </c>
      <c r="G25" s="30" t="n">
        <f aca="false">F25*E25</f>
        <v>2620.32</v>
      </c>
      <c r="H25" s="1" t="s">
        <v>19</v>
      </c>
    </row>
    <row r="26" customFormat="false" ht="28.5" hidden="false" customHeight="true" outlineLevel="0" collapsed="false">
      <c r="A26" s="35" t="n">
        <v>18</v>
      </c>
      <c r="B26" s="33" t="s">
        <v>59</v>
      </c>
      <c r="C26" s="36" t="s">
        <v>60</v>
      </c>
      <c r="D26" s="27" t="s">
        <v>56</v>
      </c>
      <c r="E26" s="31" t="n">
        <v>0</v>
      </c>
      <c r="F26" s="29" t="n">
        <v>0</v>
      </c>
      <c r="G26" s="30" t="n">
        <f aca="false">F26*E26</f>
        <v>0</v>
      </c>
      <c r="H26" s="1" t="s">
        <v>38</v>
      </c>
    </row>
    <row r="27" customFormat="false" ht="28.5" hidden="false" customHeight="true" outlineLevel="0" collapsed="false">
      <c r="A27" s="35" t="n">
        <v>19</v>
      </c>
      <c r="B27" s="33" t="s">
        <v>61</v>
      </c>
      <c r="C27" s="37" t="s">
        <v>62</v>
      </c>
      <c r="D27" s="27" t="s">
        <v>56</v>
      </c>
      <c r="E27" s="31" t="n">
        <v>0</v>
      </c>
      <c r="F27" s="29" t="n">
        <v>0</v>
      </c>
      <c r="G27" s="30" t="n">
        <f aca="false">F27*E27</f>
        <v>0</v>
      </c>
      <c r="H27" s="1" t="s">
        <v>38</v>
      </c>
    </row>
    <row r="28" customFormat="false" ht="28.5" hidden="false" customHeight="true" outlineLevel="0" collapsed="false">
      <c r="A28" s="35" t="n">
        <v>20</v>
      </c>
      <c r="B28" s="25" t="s">
        <v>63</v>
      </c>
      <c r="C28" s="36" t="s">
        <v>64</v>
      </c>
      <c r="D28" s="27" t="s">
        <v>65</v>
      </c>
      <c r="E28" s="31" t="n">
        <v>13800</v>
      </c>
      <c r="F28" s="29" t="n">
        <v>5.888</v>
      </c>
      <c r="G28" s="30" t="n">
        <f aca="false">F28*E28</f>
        <v>81254.4</v>
      </c>
      <c r="H28" s="1" t="s">
        <v>19</v>
      </c>
    </row>
    <row r="29" customFormat="false" ht="28.5" hidden="false" customHeight="true" outlineLevel="0" collapsed="false">
      <c r="A29" s="35" t="n">
        <v>21</v>
      </c>
      <c r="B29" s="25" t="s">
        <v>66</v>
      </c>
      <c r="C29" s="36" t="s">
        <v>64</v>
      </c>
      <c r="D29" s="27" t="s">
        <v>65</v>
      </c>
      <c r="E29" s="31" t="n">
        <v>1300</v>
      </c>
      <c r="F29" s="29" t="n">
        <v>6.624</v>
      </c>
      <c r="G29" s="30" t="n">
        <f aca="false">F29*E29</f>
        <v>8611.2</v>
      </c>
      <c r="H29" s="1" t="s">
        <v>19</v>
      </c>
    </row>
    <row r="30" customFormat="false" ht="28.5" hidden="false" customHeight="true" outlineLevel="0" collapsed="false">
      <c r="A30" s="24" t="n">
        <v>22</v>
      </c>
      <c r="B30" s="38" t="s">
        <v>67</v>
      </c>
      <c r="C30" s="36" t="s">
        <v>64</v>
      </c>
      <c r="D30" s="27" t="s">
        <v>65</v>
      </c>
      <c r="E30" s="31" t="n">
        <v>920</v>
      </c>
      <c r="F30" s="29" t="n">
        <v>4.508</v>
      </c>
      <c r="G30" s="30" t="n">
        <f aca="false">F30*E30</f>
        <v>4147.36</v>
      </c>
      <c r="H30" s="1" t="s">
        <v>19</v>
      </c>
    </row>
    <row r="31" customFormat="false" ht="28.5" hidden="false" customHeight="true" outlineLevel="0" collapsed="false">
      <c r="A31" s="35" t="n">
        <v>23</v>
      </c>
      <c r="B31" s="25" t="s">
        <v>68</v>
      </c>
      <c r="C31" s="36" t="s">
        <v>64</v>
      </c>
      <c r="D31" s="27" t="s">
        <v>65</v>
      </c>
      <c r="E31" s="31" t="n">
        <v>460</v>
      </c>
      <c r="F31" s="29" t="n">
        <v>4.263</v>
      </c>
      <c r="G31" s="30" t="n">
        <f aca="false">F31*E31</f>
        <v>1960.98</v>
      </c>
      <c r="H31" s="1" t="s">
        <v>19</v>
      </c>
    </row>
    <row r="32" customFormat="false" ht="28.5" hidden="false" customHeight="true" outlineLevel="0" collapsed="false">
      <c r="A32" s="35" t="n">
        <v>24</v>
      </c>
      <c r="B32" s="25" t="s">
        <v>69</v>
      </c>
      <c r="C32" s="37" t="s">
        <v>45</v>
      </c>
      <c r="D32" s="27" t="s">
        <v>32</v>
      </c>
      <c r="E32" s="31" t="n">
        <v>0</v>
      </c>
      <c r="F32" s="29" t="n">
        <v>0</v>
      </c>
      <c r="G32" s="30" t="n">
        <f aca="false">F32*E32</f>
        <v>0</v>
      </c>
      <c r="H32" s="1" t="s">
        <v>19</v>
      </c>
    </row>
    <row r="33" customFormat="false" ht="28.5" hidden="false" customHeight="true" outlineLevel="0" collapsed="false">
      <c r="A33" s="35" t="n">
        <v>25</v>
      </c>
      <c r="B33" s="33" t="s">
        <v>70</v>
      </c>
      <c r="C33" s="36" t="s">
        <v>60</v>
      </c>
      <c r="D33" s="27" t="s">
        <v>56</v>
      </c>
      <c r="E33" s="31" t="n">
        <v>0</v>
      </c>
      <c r="F33" s="29" t="n">
        <v>0</v>
      </c>
      <c r="G33" s="30" t="n">
        <f aca="false">F33*E33</f>
        <v>0</v>
      </c>
      <c r="H33" s="1" t="s">
        <v>38</v>
      </c>
    </row>
    <row r="34" customFormat="false" ht="28.5" hidden="false" customHeight="true" outlineLevel="0" collapsed="false">
      <c r="A34" s="35" t="n">
        <v>26</v>
      </c>
      <c r="B34" s="33" t="s">
        <v>71</v>
      </c>
      <c r="C34" s="36" t="s">
        <v>60</v>
      </c>
      <c r="D34" s="27" t="s">
        <v>56</v>
      </c>
      <c r="E34" s="31" t="n">
        <v>0</v>
      </c>
      <c r="F34" s="29" t="n">
        <v>0</v>
      </c>
      <c r="G34" s="30" t="n">
        <f aca="false">F34*E34</f>
        <v>0</v>
      </c>
      <c r="H34" s="1" t="s">
        <v>38</v>
      </c>
    </row>
    <row r="35" customFormat="false" ht="28.5" hidden="false" customHeight="true" outlineLevel="0" collapsed="false">
      <c r="A35" s="35" t="n">
        <v>27</v>
      </c>
      <c r="B35" s="25" t="s">
        <v>72</v>
      </c>
      <c r="C35" s="37" t="s">
        <v>73</v>
      </c>
      <c r="D35" s="27" t="s">
        <v>32</v>
      </c>
      <c r="E35" s="31" t="n">
        <v>5600</v>
      </c>
      <c r="F35" s="29" t="n">
        <v>9.7785</v>
      </c>
      <c r="G35" s="30" t="n">
        <f aca="false">F35*E35</f>
        <v>54759.6</v>
      </c>
      <c r="H35" s="1" t="s">
        <v>19</v>
      </c>
    </row>
    <row r="36" customFormat="false" ht="28.5" hidden="false" customHeight="true" outlineLevel="0" collapsed="false">
      <c r="A36" s="35" t="n">
        <v>28</v>
      </c>
      <c r="B36" s="25" t="s">
        <v>74</v>
      </c>
      <c r="C36" s="37" t="s">
        <v>75</v>
      </c>
      <c r="D36" s="27" t="s">
        <v>76</v>
      </c>
      <c r="E36" s="31" t="n">
        <v>0</v>
      </c>
      <c r="F36" s="29" t="n">
        <v>0</v>
      </c>
      <c r="G36" s="30" t="n">
        <f aca="false">F36*E36</f>
        <v>0</v>
      </c>
      <c r="H36" s="1" t="s">
        <v>19</v>
      </c>
    </row>
    <row r="37" customFormat="false" ht="28.5" hidden="false" customHeight="true" outlineLevel="0" collapsed="false">
      <c r="A37" s="35" t="n">
        <v>29</v>
      </c>
      <c r="B37" s="25" t="s">
        <v>77</v>
      </c>
      <c r="C37" s="37" t="s">
        <v>78</v>
      </c>
      <c r="D37" s="27" t="s">
        <v>76</v>
      </c>
      <c r="E37" s="31" t="n">
        <v>230</v>
      </c>
      <c r="F37" s="29" t="n">
        <v>9.9375</v>
      </c>
      <c r="G37" s="30" t="n">
        <f aca="false">F37*E37</f>
        <v>2285.625</v>
      </c>
      <c r="H37" s="1" t="s">
        <v>19</v>
      </c>
    </row>
    <row r="38" customFormat="false" ht="28.5" hidden="false" customHeight="true" outlineLevel="0" collapsed="false">
      <c r="A38" s="35" t="n">
        <v>30</v>
      </c>
      <c r="B38" s="25" t="s">
        <v>79</v>
      </c>
      <c r="C38" s="37" t="s">
        <v>80</v>
      </c>
      <c r="D38" s="27" t="s">
        <v>32</v>
      </c>
      <c r="E38" s="31" t="n">
        <v>1700</v>
      </c>
      <c r="F38" s="29" t="n">
        <v>6.519</v>
      </c>
      <c r="G38" s="30" t="n">
        <f aca="false">F38*E38</f>
        <v>11082.3</v>
      </c>
      <c r="H38" s="1" t="s">
        <v>19</v>
      </c>
    </row>
    <row r="39" customFormat="false" ht="28.5" hidden="false" customHeight="true" outlineLevel="0" collapsed="false">
      <c r="A39" s="24" t="s">
        <v>81</v>
      </c>
      <c r="B39" s="25" t="s">
        <v>82</v>
      </c>
      <c r="C39" s="32" t="s">
        <v>83</v>
      </c>
      <c r="D39" s="27" t="s">
        <v>76</v>
      </c>
      <c r="E39" s="31" t="n">
        <v>150</v>
      </c>
      <c r="F39" s="29" t="n">
        <v>1.062</v>
      </c>
      <c r="G39" s="30" t="n">
        <f aca="false">F39*E39</f>
        <v>159.3</v>
      </c>
      <c r="H39" s="1" t="s">
        <v>19</v>
      </c>
    </row>
    <row r="40" customFormat="false" ht="28.5" hidden="false" customHeight="true" outlineLevel="0" collapsed="false">
      <c r="A40" s="24" t="s">
        <v>84</v>
      </c>
      <c r="B40" s="39" t="s">
        <v>82</v>
      </c>
      <c r="C40" s="32" t="s">
        <v>85</v>
      </c>
      <c r="D40" s="27" t="s">
        <v>76</v>
      </c>
      <c r="E40" s="31" t="n">
        <v>0</v>
      </c>
      <c r="F40" s="29" t="n">
        <v>0</v>
      </c>
      <c r="G40" s="30" t="n">
        <f aca="false">F40*E40</f>
        <v>0</v>
      </c>
      <c r="H40" s="1" t="s">
        <v>86</v>
      </c>
    </row>
    <row r="41" customFormat="false" ht="28.5" hidden="false" customHeight="true" outlineLevel="0" collapsed="false">
      <c r="A41" s="24" t="n">
        <v>32</v>
      </c>
      <c r="B41" s="25" t="s">
        <v>87</v>
      </c>
      <c r="C41" s="32" t="s">
        <v>88</v>
      </c>
      <c r="D41" s="27" t="s">
        <v>18</v>
      </c>
      <c r="E41" s="31" t="n">
        <v>46</v>
      </c>
      <c r="F41" s="29" t="n">
        <v>13.2765</v>
      </c>
      <c r="G41" s="30" t="n">
        <f aca="false">F41*E41</f>
        <v>610.719</v>
      </c>
      <c r="H41" s="1" t="s">
        <v>19</v>
      </c>
    </row>
    <row r="42" customFormat="false" ht="28.5" hidden="false" customHeight="true" outlineLevel="0" collapsed="false">
      <c r="A42" s="24" t="n">
        <v>33</v>
      </c>
      <c r="B42" s="25" t="s">
        <v>89</v>
      </c>
      <c r="C42" s="32" t="s">
        <v>90</v>
      </c>
      <c r="D42" s="27" t="s">
        <v>18</v>
      </c>
      <c r="E42" s="31" t="n">
        <v>46</v>
      </c>
      <c r="F42" s="29" t="n">
        <v>8.0295</v>
      </c>
      <c r="G42" s="30" t="n">
        <f aca="false">F42*E42</f>
        <v>369.357</v>
      </c>
      <c r="H42" s="1" t="s">
        <v>19</v>
      </c>
    </row>
    <row r="43" customFormat="false" ht="28.5" hidden="false" customHeight="true" outlineLevel="0" collapsed="false">
      <c r="A43" s="24" t="n">
        <v>34</v>
      </c>
      <c r="B43" s="25" t="s">
        <v>91</v>
      </c>
      <c r="C43" s="32" t="s">
        <v>90</v>
      </c>
      <c r="D43" s="27" t="s">
        <v>18</v>
      </c>
      <c r="E43" s="31" t="n">
        <v>46</v>
      </c>
      <c r="F43" s="29" t="n">
        <v>7.5525</v>
      </c>
      <c r="G43" s="30" t="n">
        <f aca="false">F43*E43</f>
        <v>347.415</v>
      </c>
      <c r="H43" s="1" t="s">
        <v>19</v>
      </c>
    </row>
    <row r="44" customFormat="false" ht="28.5" hidden="false" customHeight="true" outlineLevel="0" collapsed="false">
      <c r="A44" s="24" t="n">
        <v>35</v>
      </c>
      <c r="B44" s="25" t="s">
        <v>92</v>
      </c>
      <c r="C44" s="32" t="s">
        <v>90</v>
      </c>
      <c r="D44" s="27" t="s">
        <v>18</v>
      </c>
      <c r="E44" s="31" t="n">
        <v>10300</v>
      </c>
      <c r="F44" s="29" t="n">
        <v>6.837</v>
      </c>
      <c r="G44" s="30" t="n">
        <f aca="false">F44*E44</f>
        <v>70421.1</v>
      </c>
      <c r="H44" s="1" t="s">
        <v>19</v>
      </c>
    </row>
    <row r="45" customFormat="false" ht="28.5" hidden="false" customHeight="true" outlineLevel="0" collapsed="false">
      <c r="A45" s="24" t="n">
        <v>36</v>
      </c>
      <c r="B45" s="25" t="s">
        <v>93</v>
      </c>
      <c r="C45" s="32" t="s">
        <v>94</v>
      </c>
      <c r="D45" s="27" t="s">
        <v>18</v>
      </c>
      <c r="E45" s="31" t="n">
        <v>65</v>
      </c>
      <c r="F45" s="29" t="n">
        <v>379.9305</v>
      </c>
      <c r="G45" s="30" t="n">
        <f aca="false">F45*E45</f>
        <v>24695.4825</v>
      </c>
      <c r="H45" s="1" t="s">
        <v>19</v>
      </c>
    </row>
    <row r="46" customFormat="false" ht="48" hidden="false" customHeight="true" outlineLevel="0" collapsed="false">
      <c r="A46" s="24" t="n">
        <v>37</v>
      </c>
      <c r="B46" s="25" t="s">
        <v>95</v>
      </c>
      <c r="C46" s="32" t="s">
        <v>96</v>
      </c>
      <c r="D46" s="27" t="s">
        <v>97</v>
      </c>
      <c r="E46" s="31" t="n">
        <v>69</v>
      </c>
      <c r="F46" s="29" t="n">
        <v>483.633</v>
      </c>
      <c r="G46" s="30" t="n">
        <f aca="false">F46*E46</f>
        <v>33370.677</v>
      </c>
      <c r="H46" s="1" t="s">
        <v>19</v>
      </c>
    </row>
    <row r="47" customFormat="false" ht="28.5" hidden="false" customHeight="true" outlineLevel="0" collapsed="false">
      <c r="A47" s="24" t="n">
        <v>38</v>
      </c>
      <c r="B47" s="25" t="s">
        <v>98</v>
      </c>
      <c r="C47" s="32" t="s">
        <v>99</v>
      </c>
      <c r="D47" s="27" t="s">
        <v>97</v>
      </c>
      <c r="E47" s="31" t="n">
        <v>0</v>
      </c>
      <c r="F47" s="29" t="n">
        <v>0</v>
      </c>
      <c r="G47" s="30" t="n">
        <f aca="false">F47*E47</f>
        <v>0</v>
      </c>
      <c r="H47" s="1" t="s">
        <v>19</v>
      </c>
    </row>
    <row r="48" customFormat="false" ht="28.5" hidden="false" customHeight="true" outlineLevel="0" collapsed="false">
      <c r="A48" s="24" t="n">
        <v>39</v>
      </c>
      <c r="B48" s="25" t="s">
        <v>100</v>
      </c>
      <c r="C48" s="32" t="s">
        <v>101</v>
      </c>
      <c r="D48" s="27" t="s">
        <v>97</v>
      </c>
      <c r="E48" s="31" t="n">
        <v>0</v>
      </c>
      <c r="F48" s="29" t="n">
        <v>0</v>
      </c>
      <c r="G48" s="30" t="n">
        <f aca="false">F48*E48</f>
        <v>0</v>
      </c>
      <c r="H48" s="1" t="s">
        <v>19</v>
      </c>
    </row>
    <row r="49" customFormat="false" ht="28.5" hidden="false" customHeight="true" outlineLevel="0" collapsed="false">
      <c r="A49" s="24" t="n">
        <v>40</v>
      </c>
      <c r="B49" s="25" t="s">
        <v>102</v>
      </c>
      <c r="C49" s="26" t="s">
        <v>51</v>
      </c>
      <c r="D49" s="27" t="s">
        <v>52</v>
      </c>
      <c r="E49" s="31" t="n">
        <v>1610</v>
      </c>
      <c r="F49" s="29" t="n">
        <v>8.7</v>
      </c>
      <c r="G49" s="30" t="n">
        <f aca="false">F49*E49</f>
        <v>14007</v>
      </c>
      <c r="H49" s="1" t="s">
        <v>19</v>
      </c>
    </row>
    <row r="50" customFormat="false" ht="28.5" hidden="false" customHeight="true" outlineLevel="0" collapsed="false">
      <c r="A50" s="24" t="n">
        <v>41</v>
      </c>
      <c r="B50" s="25" t="s">
        <v>103</v>
      </c>
      <c r="C50" s="26" t="s">
        <v>51</v>
      </c>
      <c r="D50" s="27" t="s">
        <v>52</v>
      </c>
      <c r="E50" s="31" t="n">
        <v>920</v>
      </c>
      <c r="F50" s="29" t="n">
        <v>8.7</v>
      </c>
      <c r="G50" s="30" t="n">
        <f aca="false">F50*E50</f>
        <v>8004</v>
      </c>
      <c r="H50" s="1" t="s">
        <v>19</v>
      </c>
    </row>
    <row r="51" customFormat="false" ht="28.5" hidden="false" customHeight="true" outlineLevel="0" collapsed="false">
      <c r="A51" s="24" t="n">
        <v>42</v>
      </c>
      <c r="B51" s="25" t="s">
        <v>104</v>
      </c>
      <c r="C51" s="26" t="s">
        <v>51</v>
      </c>
      <c r="D51" s="27" t="s">
        <v>52</v>
      </c>
      <c r="E51" s="31" t="n">
        <v>0</v>
      </c>
      <c r="F51" s="29" t="n">
        <v>0</v>
      </c>
      <c r="G51" s="30" t="n">
        <f aca="false">F51*E51</f>
        <v>0</v>
      </c>
      <c r="H51" s="1" t="s">
        <v>19</v>
      </c>
    </row>
    <row r="52" customFormat="false" ht="28.5" hidden="false" customHeight="true" outlineLevel="0" collapsed="false">
      <c r="A52" s="24" t="s">
        <v>105</v>
      </c>
      <c r="B52" s="25" t="s">
        <v>106</v>
      </c>
      <c r="C52" s="32" t="s">
        <v>107</v>
      </c>
      <c r="D52" s="27" t="s">
        <v>108</v>
      </c>
      <c r="E52" s="31" t="n">
        <v>1450</v>
      </c>
      <c r="F52" s="29" t="n">
        <v>8.352</v>
      </c>
      <c r="G52" s="30" t="n">
        <f aca="false">F52*E52</f>
        <v>12110.4</v>
      </c>
      <c r="H52" s="1" t="s">
        <v>19</v>
      </c>
    </row>
    <row r="53" customFormat="false" ht="28.5" hidden="false" customHeight="true" outlineLevel="0" collapsed="false">
      <c r="A53" s="24" t="s">
        <v>109</v>
      </c>
      <c r="B53" s="39" t="s">
        <v>110</v>
      </c>
      <c r="C53" s="32" t="s">
        <v>107</v>
      </c>
      <c r="D53" s="27" t="s">
        <v>108</v>
      </c>
      <c r="E53" s="31" t="n">
        <v>1500</v>
      </c>
      <c r="F53" s="29" t="n">
        <v>6.24</v>
      </c>
      <c r="G53" s="30" t="n">
        <f aca="false">F53*E53</f>
        <v>9360</v>
      </c>
      <c r="H53" s="1" t="s">
        <v>86</v>
      </c>
    </row>
    <row r="54" customFormat="false" ht="28.5" hidden="false" customHeight="true" outlineLevel="0" collapsed="false">
      <c r="A54" s="24" t="n">
        <v>44</v>
      </c>
      <c r="B54" s="39" t="s">
        <v>111</v>
      </c>
      <c r="C54" s="32" t="s">
        <v>107</v>
      </c>
      <c r="D54" s="27" t="s">
        <v>108</v>
      </c>
      <c r="E54" s="31" t="n">
        <v>0</v>
      </c>
      <c r="F54" s="29" t="n">
        <v>0</v>
      </c>
      <c r="G54" s="30" t="n">
        <f aca="false">F54*E54</f>
        <v>0</v>
      </c>
      <c r="H54" s="1" t="s">
        <v>86</v>
      </c>
    </row>
    <row r="55" customFormat="false" ht="28.5" hidden="false" customHeight="true" outlineLevel="0" collapsed="false">
      <c r="A55" s="24" t="n">
        <v>45</v>
      </c>
      <c r="B55" s="25" t="s">
        <v>112</v>
      </c>
      <c r="C55" s="32" t="s">
        <v>107</v>
      </c>
      <c r="D55" s="27" t="s">
        <v>76</v>
      </c>
      <c r="E55" s="31" t="n">
        <v>0</v>
      </c>
      <c r="F55" s="29" t="n">
        <v>0</v>
      </c>
      <c r="G55" s="30" t="n">
        <f aca="false">F55*E55</f>
        <v>0</v>
      </c>
      <c r="H55" s="1" t="s">
        <v>19</v>
      </c>
    </row>
    <row r="56" customFormat="false" ht="28.5" hidden="false" customHeight="true" outlineLevel="0" collapsed="false">
      <c r="A56" s="24" t="s">
        <v>113</v>
      </c>
      <c r="B56" s="25" t="s">
        <v>114</v>
      </c>
      <c r="C56" s="32" t="s">
        <v>107</v>
      </c>
      <c r="D56" s="27" t="s">
        <v>108</v>
      </c>
      <c r="E56" s="31" t="n">
        <v>0</v>
      </c>
      <c r="F56" s="29" t="n">
        <v>0</v>
      </c>
      <c r="G56" s="30" t="n">
        <f aca="false">F56*E56</f>
        <v>0</v>
      </c>
      <c r="H56" s="1" t="s">
        <v>19</v>
      </c>
    </row>
    <row r="57" customFormat="false" ht="28.5" hidden="false" customHeight="true" outlineLevel="0" collapsed="false">
      <c r="A57" s="24" t="s">
        <v>115</v>
      </c>
      <c r="B57" s="39" t="s">
        <v>116</v>
      </c>
      <c r="C57" s="32" t="s">
        <v>107</v>
      </c>
      <c r="D57" s="27" t="s">
        <v>108</v>
      </c>
      <c r="E57" s="31" t="n">
        <v>1240</v>
      </c>
      <c r="F57" s="29" t="n">
        <v>6.624</v>
      </c>
      <c r="G57" s="30" t="n">
        <f aca="false">F57*E57</f>
        <v>8213.76</v>
      </c>
      <c r="H57" s="1" t="s">
        <v>86</v>
      </c>
    </row>
    <row r="58" customFormat="false" ht="28.5" hidden="false" customHeight="true" outlineLevel="0" collapsed="false">
      <c r="A58" s="24" t="s">
        <v>117</v>
      </c>
      <c r="B58" s="25" t="s">
        <v>118</v>
      </c>
      <c r="C58" s="32" t="s">
        <v>107</v>
      </c>
      <c r="D58" s="27" t="s">
        <v>108</v>
      </c>
      <c r="E58" s="31" t="n">
        <v>0</v>
      </c>
      <c r="F58" s="29" t="n">
        <v>0</v>
      </c>
      <c r="G58" s="30" t="n">
        <f aca="false">F58*E58</f>
        <v>0</v>
      </c>
      <c r="H58" s="1" t="s">
        <v>19</v>
      </c>
    </row>
    <row r="59" customFormat="false" ht="28.5" hidden="false" customHeight="true" outlineLevel="0" collapsed="false">
      <c r="A59" s="24" t="s">
        <v>119</v>
      </c>
      <c r="B59" s="39" t="s">
        <v>120</v>
      </c>
      <c r="C59" s="32" t="s">
        <v>107</v>
      </c>
      <c r="D59" s="27" t="s">
        <v>108</v>
      </c>
      <c r="E59" s="31" t="n">
        <v>0</v>
      </c>
      <c r="F59" s="29" t="n">
        <v>0</v>
      </c>
      <c r="G59" s="30" t="n">
        <f aca="false">F59*E59</f>
        <v>0</v>
      </c>
      <c r="H59" s="1" t="s">
        <v>86</v>
      </c>
    </row>
    <row r="60" customFormat="false" ht="28.5" hidden="false" customHeight="true" outlineLevel="0" collapsed="false">
      <c r="A60" s="24" t="s">
        <v>121</v>
      </c>
      <c r="B60" s="25" t="s">
        <v>122</v>
      </c>
      <c r="C60" s="32" t="s">
        <v>107</v>
      </c>
      <c r="D60" s="27" t="s">
        <v>108</v>
      </c>
      <c r="E60" s="31" t="n">
        <v>0</v>
      </c>
      <c r="F60" s="29" t="n">
        <v>0</v>
      </c>
      <c r="G60" s="30" t="n">
        <f aca="false">F60*E60</f>
        <v>0</v>
      </c>
      <c r="H60" s="1" t="s">
        <v>19</v>
      </c>
    </row>
    <row r="61" customFormat="false" ht="28.5" hidden="false" customHeight="true" outlineLevel="0" collapsed="false">
      <c r="A61" s="24" t="s">
        <v>123</v>
      </c>
      <c r="B61" s="39" t="s">
        <v>124</v>
      </c>
      <c r="C61" s="32" t="s">
        <v>107</v>
      </c>
      <c r="D61" s="27" t="s">
        <v>108</v>
      </c>
      <c r="E61" s="31" t="n">
        <v>0</v>
      </c>
      <c r="F61" s="29" t="n">
        <v>0</v>
      </c>
      <c r="G61" s="30" t="n">
        <f aca="false">F61*E61</f>
        <v>0</v>
      </c>
      <c r="H61" s="1" t="s">
        <v>86</v>
      </c>
    </row>
    <row r="62" customFormat="false" ht="28.5" hidden="false" customHeight="true" outlineLevel="0" collapsed="false">
      <c r="A62" s="24" t="n">
        <v>49</v>
      </c>
      <c r="B62" s="25" t="s">
        <v>125</v>
      </c>
      <c r="C62" s="32" t="s">
        <v>107</v>
      </c>
      <c r="D62" s="27" t="s">
        <v>76</v>
      </c>
      <c r="E62" s="31" t="n">
        <v>46</v>
      </c>
      <c r="F62" s="29" t="n">
        <v>3.009</v>
      </c>
      <c r="G62" s="30" t="n">
        <f aca="false">F62*E62</f>
        <v>138.414</v>
      </c>
      <c r="H62" s="1" t="s">
        <v>19</v>
      </c>
    </row>
    <row r="63" customFormat="false" ht="28.5" hidden="false" customHeight="true" outlineLevel="0" collapsed="false">
      <c r="A63" s="24" t="s">
        <v>126</v>
      </c>
      <c r="B63" s="25" t="s">
        <v>127</v>
      </c>
      <c r="C63" s="32" t="s">
        <v>90</v>
      </c>
      <c r="D63" s="27" t="s">
        <v>108</v>
      </c>
      <c r="E63" s="31" t="n">
        <v>460</v>
      </c>
      <c r="F63" s="29" t="n">
        <v>13.137</v>
      </c>
      <c r="G63" s="30" t="n">
        <f aca="false">F63*E63</f>
        <v>6043.02</v>
      </c>
      <c r="H63" s="1" t="s">
        <v>19</v>
      </c>
    </row>
    <row r="64" customFormat="false" ht="28.5" hidden="false" customHeight="true" outlineLevel="0" collapsed="false">
      <c r="A64" s="24" t="s">
        <v>128</v>
      </c>
      <c r="B64" s="39" t="s">
        <v>129</v>
      </c>
      <c r="C64" s="32" t="s">
        <v>90</v>
      </c>
      <c r="D64" s="27" t="s">
        <v>108</v>
      </c>
      <c r="E64" s="31" t="n">
        <v>1300</v>
      </c>
      <c r="F64" s="29" t="n">
        <v>5.088</v>
      </c>
      <c r="G64" s="30" t="n">
        <f aca="false">F64*E64</f>
        <v>6614.4</v>
      </c>
      <c r="H64" s="1" t="s">
        <v>86</v>
      </c>
    </row>
    <row r="65" customFormat="false" ht="28.5" hidden="false" customHeight="true" outlineLevel="0" collapsed="false">
      <c r="A65" s="24" t="s">
        <v>130</v>
      </c>
      <c r="B65" s="25" t="s">
        <v>131</v>
      </c>
      <c r="C65" s="32" t="s">
        <v>90</v>
      </c>
      <c r="D65" s="27" t="s">
        <v>108</v>
      </c>
      <c r="E65" s="31" t="n">
        <v>0</v>
      </c>
      <c r="F65" s="29" t="n">
        <v>0</v>
      </c>
      <c r="G65" s="30" t="n">
        <f aca="false">F65*E65</f>
        <v>0</v>
      </c>
      <c r="H65" s="1" t="s">
        <v>19</v>
      </c>
    </row>
    <row r="66" customFormat="false" ht="28.5" hidden="false" customHeight="true" outlineLevel="0" collapsed="false">
      <c r="A66" s="24" t="s">
        <v>132</v>
      </c>
      <c r="B66" s="39" t="s">
        <v>133</v>
      </c>
      <c r="C66" s="32" t="s">
        <v>90</v>
      </c>
      <c r="D66" s="27" t="s">
        <v>108</v>
      </c>
      <c r="E66" s="31" t="n">
        <v>1000</v>
      </c>
      <c r="F66" s="29" t="n">
        <v>5.76</v>
      </c>
      <c r="G66" s="30" t="n">
        <f aca="false">F66*E66</f>
        <v>5760</v>
      </c>
      <c r="H66" s="1" t="s">
        <v>86</v>
      </c>
    </row>
    <row r="67" customFormat="false" ht="28.5" hidden="false" customHeight="true" outlineLevel="0" collapsed="false">
      <c r="A67" s="24" t="s">
        <v>134</v>
      </c>
      <c r="B67" s="25" t="s">
        <v>135</v>
      </c>
      <c r="C67" s="32" t="s">
        <v>90</v>
      </c>
      <c r="D67" s="27" t="s">
        <v>108</v>
      </c>
      <c r="E67" s="31" t="n">
        <v>0</v>
      </c>
      <c r="F67" s="29" t="n">
        <v>0</v>
      </c>
      <c r="G67" s="30" t="n">
        <f aca="false">F67*E67</f>
        <v>0</v>
      </c>
      <c r="H67" s="1" t="s">
        <v>19</v>
      </c>
    </row>
    <row r="68" customFormat="false" ht="28.5" hidden="false" customHeight="true" outlineLevel="0" collapsed="false">
      <c r="A68" s="24" t="s">
        <v>136</v>
      </c>
      <c r="B68" s="39" t="s">
        <v>137</v>
      </c>
      <c r="C68" s="32" t="s">
        <v>90</v>
      </c>
      <c r="D68" s="27" t="s">
        <v>108</v>
      </c>
      <c r="E68" s="31" t="n">
        <v>1450</v>
      </c>
      <c r="F68" s="29" t="n">
        <v>7.296</v>
      </c>
      <c r="G68" s="30" t="n">
        <f aca="false">F68*E68</f>
        <v>10579.2</v>
      </c>
      <c r="H68" s="1" t="s">
        <v>86</v>
      </c>
    </row>
    <row r="69" customFormat="false" ht="28.5" hidden="false" customHeight="true" outlineLevel="0" collapsed="false">
      <c r="A69" s="24" t="n">
        <v>53</v>
      </c>
      <c r="B69" s="39" t="s">
        <v>138</v>
      </c>
      <c r="C69" s="32" t="s">
        <v>90</v>
      </c>
      <c r="D69" s="27" t="s">
        <v>108</v>
      </c>
      <c r="E69" s="31" t="n">
        <v>1400</v>
      </c>
      <c r="F69" s="29" t="n">
        <v>11.6415</v>
      </c>
      <c r="G69" s="30" t="n">
        <f aca="false">F69*E69</f>
        <v>16298.1</v>
      </c>
      <c r="H69" s="1" t="s">
        <v>86</v>
      </c>
    </row>
    <row r="70" customFormat="false" ht="28.5" hidden="false" customHeight="true" outlineLevel="0" collapsed="false">
      <c r="A70" s="24" t="n">
        <v>54</v>
      </c>
      <c r="B70" s="39" t="s">
        <v>139</v>
      </c>
      <c r="C70" s="32" t="s">
        <v>90</v>
      </c>
      <c r="D70" s="27" t="s">
        <v>108</v>
      </c>
      <c r="E70" s="31" t="n">
        <v>1400</v>
      </c>
      <c r="F70" s="29" t="n">
        <v>19.9995</v>
      </c>
      <c r="G70" s="30" t="n">
        <f aca="false">F70*E70</f>
        <v>27999.3</v>
      </c>
      <c r="H70" s="1" t="s">
        <v>86</v>
      </c>
    </row>
    <row r="71" customFormat="false" ht="28.5" hidden="false" customHeight="true" outlineLevel="0" collapsed="false">
      <c r="A71" s="24" t="n">
        <v>55</v>
      </c>
      <c r="B71" s="39" t="s">
        <v>140</v>
      </c>
      <c r="C71" s="32" t="s">
        <v>90</v>
      </c>
      <c r="D71" s="27" t="s">
        <v>108</v>
      </c>
      <c r="E71" s="31" t="n">
        <v>2150</v>
      </c>
      <c r="F71" s="29" t="n">
        <v>22.9845</v>
      </c>
      <c r="G71" s="30" t="n">
        <f aca="false">F71*E71</f>
        <v>49416.675</v>
      </c>
      <c r="H71" s="1" t="s">
        <v>86</v>
      </c>
    </row>
    <row r="72" customFormat="false" ht="28.5" hidden="false" customHeight="true" outlineLevel="0" collapsed="false">
      <c r="A72" s="24" t="n">
        <v>56</v>
      </c>
      <c r="B72" s="39" t="s">
        <v>141</v>
      </c>
      <c r="C72" s="32" t="s">
        <v>90</v>
      </c>
      <c r="D72" s="27" t="s">
        <v>108</v>
      </c>
      <c r="E72" s="31" t="n">
        <v>0</v>
      </c>
      <c r="F72" s="29" t="n">
        <v>0</v>
      </c>
      <c r="G72" s="30" t="n">
        <f aca="false">F72*E72</f>
        <v>0</v>
      </c>
      <c r="H72" s="1" t="s">
        <v>86</v>
      </c>
    </row>
    <row r="73" customFormat="false" ht="28.5" hidden="false" customHeight="true" outlineLevel="0" collapsed="false">
      <c r="A73" s="24" t="n">
        <v>57</v>
      </c>
      <c r="B73" s="39" t="s">
        <v>142</v>
      </c>
      <c r="C73" s="32" t="s">
        <v>90</v>
      </c>
      <c r="D73" s="27" t="s">
        <v>108</v>
      </c>
      <c r="E73" s="31" t="n">
        <v>400</v>
      </c>
      <c r="F73" s="29" t="n">
        <v>13.6315</v>
      </c>
      <c r="G73" s="30" t="n">
        <f aca="false">F73*E73</f>
        <v>5452.6</v>
      </c>
      <c r="H73" s="1" t="s">
        <v>86</v>
      </c>
    </row>
    <row r="74" customFormat="false" ht="28.5" hidden="false" customHeight="true" outlineLevel="0" collapsed="false">
      <c r="A74" s="24" t="n">
        <v>58</v>
      </c>
      <c r="B74" s="39" t="s">
        <v>143</v>
      </c>
      <c r="C74" s="32" t="s">
        <v>90</v>
      </c>
      <c r="D74" s="27" t="s">
        <v>108</v>
      </c>
      <c r="E74" s="31" t="n">
        <v>0</v>
      </c>
      <c r="F74" s="29" t="n">
        <v>0</v>
      </c>
      <c r="G74" s="30" t="n">
        <f aca="false">F74*E74</f>
        <v>0</v>
      </c>
      <c r="H74" s="1" t="s">
        <v>86</v>
      </c>
    </row>
    <row r="75" customFormat="false" ht="28.5" hidden="false" customHeight="true" outlineLevel="0" collapsed="false">
      <c r="A75" s="40" t="n">
        <v>69</v>
      </c>
      <c r="B75" s="25" t="s">
        <v>144</v>
      </c>
      <c r="C75" s="32" t="s">
        <v>145</v>
      </c>
      <c r="D75" s="27" t="s">
        <v>76</v>
      </c>
      <c r="E75" s="31" t="n">
        <v>0</v>
      </c>
      <c r="F75" s="29" t="n">
        <v>0</v>
      </c>
      <c r="G75" s="30" t="n">
        <f aca="false">F75*E75</f>
        <v>0</v>
      </c>
      <c r="H75" s="1" t="s">
        <v>19</v>
      </c>
    </row>
    <row r="76" customFormat="false" ht="28.5" hidden="false" customHeight="true" outlineLevel="0" collapsed="false">
      <c r="A76" s="40" t="n">
        <v>70</v>
      </c>
      <c r="B76" s="39" t="s">
        <v>146</v>
      </c>
      <c r="C76" s="32" t="s">
        <v>145</v>
      </c>
      <c r="D76" s="27" t="s">
        <v>76</v>
      </c>
      <c r="E76" s="31" t="n">
        <v>0</v>
      </c>
      <c r="F76" s="29" t="n">
        <v>0</v>
      </c>
      <c r="G76" s="30" t="n">
        <f aca="false">F76*E76</f>
        <v>0</v>
      </c>
      <c r="H76" s="1" t="s">
        <v>86</v>
      </c>
    </row>
    <row r="77" customFormat="false" ht="28.5" hidden="false" customHeight="true" outlineLevel="0" collapsed="false">
      <c r="A77" s="40" t="n">
        <v>71</v>
      </c>
      <c r="B77" s="33" t="s">
        <v>147</v>
      </c>
      <c r="C77" s="26" t="s">
        <v>60</v>
      </c>
      <c r="D77" s="27" t="s">
        <v>56</v>
      </c>
      <c r="E77" s="31" t="n">
        <v>0</v>
      </c>
      <c r="F77" s="29" t="n">
        <v>0</v>
      </c>
      <c r="G77" s="30" t="n">
        <f aca="false">F77*E77</f>
        <v>0</v>
      </c>
      <c r="H77" s="1" t="s">
        <v>38</v>
      </c>
    </row>
    <row r="78" customFormat="false" ht="28.5" hidden="false" customHeight="true" outlineLevel="0" collapsed="false">
      <c r="A78" s="40" t="s">
        <v>148</v>
      </c>
      <c r="B78" s="25" t="s">
        <v>149</v>
      </c>
      <c r="C78" s="32" t="s">
        <v>150</v>
      </c>
      <c r="D78" s="27" t="s">
        <v>76</v>
      </c>
      <c r="E78" s="31" t="n">
        <v>0</v>
      </c>
      <c r="F78" s="29" t="n">
        <v>0</v>
      </c>
      <c r="G78" s="30" t="n">
        <f aca="false">F78*E78</f>
        <v>0</v>
      </c>
      <c r="H78" s="1" t="s">
        <v>19</v>
      </c>
    </row>
    <row r="79" customFormat="false" ht="28.5" hidden="false" customHeight="true" outlineLevel="0" collapsed="false">
      <c r="A79" s="40" t="s">
        <v>151</v>
      </c>
      <c r="B79" s="39" t="s">
        <v>149</v>
      </c>
      <c r="C79" s="32" t="s">
        <v>152</v>
      </c>
      <c r="D79" s="27" t="s">
        <v>76</v>
      </c>
      <c r="E79" s="31" t="n">
        <v>0</v>
      </c>
      <c r="F79" s="29" t="n">
        <v>0</v>
      </c>
      <c r="G79" s="30" t="n">
        <f aca="false">F79*E79</f>
        <v>0</v>
      </c>
      <c r="H79" s="1" t="s">
        <v>86</v>
      </c>
    </row>
    <row r="80" customFormat="false" ht="28.5" hidden="false" customHeight="true" outlineLevel="0" collapsed="false">
      <c r="A80" s="40" t="n">
        <v>73</v>
      </c>
      <c r="B80" s="33" t="s">
        <v>153</v>
      </c>
      <c r="C80" s="32" t="s">
        <v>150</v>
      </c>
      <c r="D80" s="27" t="s">
        <v>52</v>
      </c>
      <c r="E80" s="31" t="n">
        <v>0</v>
      </c>
      <c r="F80" s="29" t="n">
        <v>0</v>
      </c>
      <c r="G80" s="30" t="n">
        <f aca="false">F80*E80</f>
        <v>0</v>
      </c>
      <c r="H80" s="1" t="s">
        <v>38</v>
      </c>
    </row>
    <row r="81" customFormat="false" ht="28.5" hidden="false" customHeight="true" outlineLevel="0" collapsed="false">
      <c r="A81" s="40" t="n">
        <v>74</v>
      </c>
      <c r="B81" s="25" t="s">
        <v>154</v>
      </c>
      <c r="C81" s="26" t="s">
        <v>51</v>
      </c>
      <c r="D81" s="27" t="s">
        <v>52</v>
      </c>
      <c r="E81" s="31" t="n">
        <v>0</v>
      </c>
      <c r="F81" s="29" t="n">
        <v>0</v>
      </c>
      <c r="G81" s="30" t="n">
        <f aca="false">F81*E81</f>
        <v>0</v>
      </c>
      <c r="H81" s="1" t="s">
        <v>19</v>
      </c>
    </row>
    <row r="82" customFormat="false" ht="28.5" hidden="false" customHeight="true" outlineLevel="0" collapsed="false">
      <c r="A82" s="40" t="n">
        <v>75</v>
      </c>
      <c r="B82" s="25" t="s">
        <v>155</v>
      </c>
      <c r="C82" s="26" t="s">
        <v>51</v>
      </c>
      <c r="D82" s="27" t="s">
        <v>52</v>
      </c>
      <c r="E82" s="31" t="n">
        <v>0</v>
      </c>
      <c r="F82" s="29" t="n">
        <v>0</v>
      </c>
      <c r="G82" s="30" t="n">
        <f aca="false">F82*E82</f>
        <v>0</v>
      </c>
      <c r="H82" s="1" t="s">
        <v>19</v>
      </c>
    </row>
    <row r="83" customFormat="false" ht="28.5" hidden="false" customHeight="true" outlineLevel="0" collapsed="false">
      <c r="A83" s="40" t="s">
        <v>156</v>
      </c>
      <c r="B83" s="25" t="s">
        <v>157</v>
      </c>
      <c r="C83" s="26" t="s">
        <v>158</v>
      </c>
      <c r="D83" s="27" t="s">
        <v>108</v>
      </c>
      <c r="E83" s="31" t="n">
        <v>0</v>
      </c>
      <c r="F83" s="29" t="n">
        <v>0</v>
      </c>
      <c r="G83" s="30" t="n">
        <f aca="false">F83*E83</f>
        <v>0</v>
      </c>
      <c r="H83" s="1" t="s">
        <v>19</v>
      </c>
    </row>
    <row r="84" customFormat="false" ht="28.5" hidden="false" customHeight="true" outlineLevel="0" collapsed="false">
      <c r="A84" s="40" t="s">
        <v>159</v>
      </c>
      <c r="B84" s="39" t="s">
        <v>160</v>
      </c>
      <c r="C84" s="26" t="s">
        <v>158</v>
      </c>
      <c r="D84" s="27" t="s">
        <v>108</v>
      </c>
      <c r="E84" s="31" t="n">
        <v>0</v>
      </c>
      <c r="F84" s="29" t="n">
        <v>0</v>
      </c>
      <c r="G84" s="30" t="n">
        <f aca="false">F84*E84</f>
        <v>0</v>
      </c>
      <c r="H84" s="1" t="s">
        <v>86</v>
      </c>
    </row>
    <row r="85" customFormat="false" ht="28.5" hidden="false" customHeight="true" outlineLevel="0" collapsed="false">
      <c r="A85" s="40" t="n">
        <v>77</v>
      </c>
      <c r="B85" s="39" t="s">
        <v>161</v>
      </c>
      <c r="C85" s="26" t="s">
        <v>158</v>
      </c>
      <c r="D85" s="27" t="s">
        <v>108</v>
      </c>
      <c r="E85" s="31" t="n">
        <v>0</v>
      </c>
      <c r="F85" s="29" t="n">
        <v>0</v>
      </c>
      <c r="G85" s="30" t="n">
        <f aca="false">F85*E85</f>
        <v>0</v>
      </c>
      <c r="H85" s="1" t="s">
        <v>86</v>
      </c>
    </row>
    <row r="86" customFormat="false" ht="28.5" hidden="false" customHeight="true" outlineLevel="0" collapsed="false">
      <c r="A86" s="40" t="n">
        <v>78</v>
      </c>
      <c r="B86" s="25" t="s">
        <v>162</v>
      </c>
      <c r="C86" s="26" t="s">
        <v>51</v>
      </c>
      <c r="D86" s="27" t="s">
        <v>76</v>
      </c>
      <c r="E86" s="31" t="n">
        <v>0</v>
      </c>
      <c r="F86" s="29" t="n">
        <v>0</v>
      </c>
      <c r="G86" s="30" t="n">
        <f aca="false">F86*E86</f>
        <v>0</v>
      </c>
      <c r="H86" s="1" t="s">
        <v>19</v>
      </c>
    </row>
    <row r="87" customFormat="false" ht="28.5" hidden="false" customHeight="true" outlineLevel="0" collapsed="false">
      <c r="A87" s="40" t="n">
        <v>79</v>
      </c>
      <c r="B87" s="33" t="s">
        <v>163</v>
      </c>
      <c r="C87" s="26" t="s">
        <v>51</v>
      </c>
      <c r="D87" s="27" t="s">
        <v>52</v>
      </c>
      <c r="E87" s="31" t="n">
        <v>0</v>
      </c>
      <c r="F87" s="29" t="n">
        <v>0</v>
      </c>
      <c r="G87" s="30" t="n">
        <f aca="false">F87*E87</f>
        <v>0</v>
      </c>
      <c r="H87" s="1" t="s">
        <v>38</v>
      </c>
    </row>
    <row r="88" customFormat="false" ht="28.5" hidden="false" customHeight="true" outlineLevel="0" collapsed="false">
      <c r="A88" s="40" t="n">
        <v>80</v>
      </c>
      <c r="B88" s="25" t="s">
        <v>164</v>
      </c>
      <c r="C88" s="26" t="s">
        <v>51</v>
      </c>
      <c r="D88" s="27" t="s">
        <v>52</v>
      </c>
      <c r="E88" s="31" t="n">
        <v>0</v>
      </c>
      <c r="F88" s="29" t="n">
        <v>0</v>
      </c>
      <c r="G88" s="30" t="n">
        <f aca="false">F88*E88</f>
        <v>0</v>
      </c>
      <c r="H88" s="1" t="s">
        <v>19</v>
      </c>
    </row>
    <row r="89" customFormat="false" ht="28.5" hidden="false" customHeight="true" outlineLevel="0" collapsed="false">
      <c r="A89" s="40" t="n">
        <v>81</v>
      </c>
      <c r="B89" s="25" t="s">
        <v>165</v>
      </c>
      <c r="C89" s="26" t="s">
        <v>51</v>
      </c>
      <c r="D89" s="27" t="s">
        <v>52</v>
      </c>
      <c r="E89" s="31" t="n">
        <v>0</v>
      </c>
      <c r="F89" s="29" t="n">
        <v>0</v>
      </c>
      <c r="G89" s="30" t="n">
        <f aca="false">F89*E89</f>
        <v>0</v>
      </c>
      <c r="H89" s="1" t="s">
        <v>19</v>
      </c>
    </row>
    <row r="90" customFormat="false" ht="28.5" hidden="false" customHeight="true" outlineLevel="0" collapsed="false">
      <c r="A90" s="40" t="n">
        <v>82</v>
      </c>
      <c r="B90" s="39" t="s">
        <v>166</v>
      </c>
      <c r="C90" s="32" t="s">
        <v>167</v>
      </c>
      <c r="D90" s="27" t="s">
        <v>168</v>
      </c>
      <c r="E90" s="31" t="n">
        <v>2300</v>
      </c>
      <c r="F90" s="29" t="n">
        <v>1.749</v>
      </c>
      <c r="G90" s="30" t="n">
        <f aca="false">F90*E90</f>
        <v>4022.7</v>
      </c>
      <c r="H90" s="1" t="s">
        <v>86</v>
      </c>
    </row>
    <row r="91" customFormat="false" ht="28.5" hidden="false" customHeight="true" outlineLevel="0" collapsed="false">
      <c r="A91" s="40" t="n">
        <v>83</v>
      </c>
      <c r="B91" s="25" t="s">
        <v>169</v>
      </c>
      <c r="C91" s="26" t="s">
        <v>31</v>
      </c>
      <c r="D91" s="27" t="s">
        <v>32</v>
      </c>
      <c r="E91" s="31" t="n">
        <v>0</v>
      </c>
      <c r="F91" s="29" t="n">
        <v>0</v>
      </c>
      <c r="G91" s="30" t="n">
        <f aca="false">F91*E91</f>
        <v>0</v>
      </c>
      <c r="H91" s="1" t="s">
        <v>19</v>
      </c>
    </row>
    <row r="92" customFormat="false" ht="28.5" hidden="false" customHeight="true" outlineLevel="0" collapsed="false">
      <c r="A92" s="40" t="n">
        <v>84</v>
      </c>
      <c r="B92" s="25" t="s">
        <v>170</v>
      </c>
      <c r="C92" s="26" t="s">
        <v>51</v>
      </c>
      <c r="D92" s="27" t="s">
        <v>52</v>
      </c>
      <c r="E92" s="31" t="n">
        <v>5060</v>
      </c>
      <c r="F92" s="29" t="n">
        <v>7.95</v>
      </c>
      <c r="G92" s="30" t="n">
        <f aca="false">F92*E92</f>
        <v>40227</v>
      </c>
      <c r="H92" s="1" t="s">
        <v>19</v>
      </c>
    </row>
    <row r="93" customFormat="false" ht="28.5" hidden="false" customHeight="true" outlineLevel="0" collapsed="false">
      <c r="A93" s="40" t="n">
        <v>85</v>
      </c>
      <c r="B93" s="39" t="s">
        <v>171</v>
      </c>
      <c r="C93" s="26" t="s">
        <v>51</v>
      </c>
      <c r="D93" s="27" t="s">
        <v>52</v>
      </c>
      <c r="E93" s="31" t="n">
        <v>460</v>
      </c>
      <c r="F93" s="29" t="n">
        <v>9.8</v>
      </c>
      <c r="G93" s="30" t="n">
        <f aca="false">F93*E93</f>
        <v>4508</v>
      </c>
      <c r="H93" s="1" t="s">
        <v>86</v>
      </c>
    </row>
    <row r="94" customFormat="false" ht="28.5" hidden="false" customHeight="true" outlineLevel="0" collapsed="false">
      <c r="A94" s="40" t="n">
        <v>86</v>
      </c>
      <c r="B94" s="33" t="s">
        <v>172</v>
      </c>
      <c r="C94" s="26" t="s">
        <v>51</v>
      </c>
      <c r="D94" s="27" t="s">
        <v>52</v>
      </c>
      <c r="E94" s="31" t="n">
        <v>460</v>
      </c>
      <c r="F94" s="29" t="n">
        <v>19.7</v>
      </c>
      <c r="G94" s="30" t="n">
        <f aca="false">F94*E94</f>
        <v>9062</v>
      </c>
      <c r="H94" s="1" t="s">
        <v>38</v>
      </c>
    </row>
    <row r="95" customFormat="false" ht="28.5" hidden="false" customHeight="true" outlineLevel="0" collapsed="false">
      <c r="A95" s="40" t="s">
        <v>173</v>
      </c>
      <c r="B95" s="25" t="s">
        <v>174</v>
      </c>
      <c r="C95" s="26" t="s">
        <v>51</v>
      </c>
      <c r="D95" s="27" t="s">
        <v>52</v>
      </c>
      <c r="E95" s="31" t="n">
        <v>0</v>
      </c>
      <c r="F95" s="29" t="n">
        <v>0</v>
      </c>
      <c r="G95" s="30" t="n">
        <f aca="false">F95*E95</f>
        <v>0</v>
      </c>
      <c r="H95" s="1" t="s">
        <v>19</v>
      </c>
    </row>
    <row r="96" customFormat="false" ht="28.5" hidden="false" customHeight="true" outlineLevel="0" collapsed="false">
      <c r="A96" s="40" t="s">
        <v>175</v>
      </c>
      <c r="B96" s="39" t="s">
        <v>176</v>
      </c>
      <c r="C96" s="26" t="s">
        <v>51</v>
      </c>
      <c r="D96" s="27" t="s">
        <v>52</v>
      </c>
      <c r="E96" s="31" t="n">
        <v>0</v>
      </c>
      <c r="F96" s="29" t="n">
        <v>0</v>
      </c>
      <c r="G96" s="30" t="n">
        <f aca="false">F96*E96</f>
        <v>0</v>
      </c>
      <c r="H96" s="1" t="s">
        <v>86</v>
      </c>
    </row>
    <row r="97" customFormat="false" ht="28.5" hidden="false" customHeight="true" outlineLevel="0" collapsed="false">
      <c r="A97" s="40" t="s">
        <v>177</v>
      </c>
      <c r="B97" s="25" t="s">
        <v>178</v>
      </c>
      <c r="C97" s="26" t="s">
        <v>51</v>
      </c>
      <c r="D97" s="27" t="s">
        <v>52</v>
      </c>
      <c r="E97" s="31" t="n">
        <v>0</v>
      </c>
      <c r="F97" s="29" t="n">
        <v>0</v>
      </c>
      <c r="G97" s="30" t="n">
        <f aca="false">F97*E97</f>
        <v>0</v>
      </c>
      <c r="H97" s="1" t="s">
        <v>19</v>
      </c>
    </row>
    <row r="98" customFormat="false" ht="28.5" hidden="false" customHeight="true" outlineLevel="0" collapsed="false">
      <c r="A98" s="40" t="s">
        <v>179</v>
      </c>
      <c r="B98" s="39" t="s">
        <v>180</v>
      </c>
      <c r="C98" s="26" t="s">
        <v>51</v>
      </c>
      <c r="D98" s="27" t="s">
        <v>52</v>
      </c>
      <c r="E98" s="31" t="n">
        <v>0</v>
      </c>
      <c r="F98" s="29" t="n">
        <v>0</v>
      </c>
      <c r="G98" s="30" t="n">
        <f aca="false">F98*E98</f>
        <v>0</v>
      </c>
      <c r="H98" s="1" t="s">
        <v>86</v>
      </c>
    </row>
    <row r="99" customFormat="false" ht="28.5" hidden="false" customHeight="true" outlineLevel="0" collapsed="false">
      <c r="A99" s="40" t="s">
        <v>181</v>
      </c>
      <c r="B99" s="25" t="s">
        <v>182</v>
      </c>
      <c r="C99" s="26" t="s">
        <v>51</v>
      </c>
      <c r="D99" s="27" t="s">
        <v>52</v>
      </c>
      <c r="E99" s="31" t="n">
        <v>0</v>
      </c>
      <c r="F99" s="29" t="n">
        <v>0</v>
      </c>
      <c r="G99" s="30" t="n">
        <f aca="false">F99*E99</f>
        <v>0</v>
      </c>
      <c r="H99" s="1" t="s">
        <v>19</v>
      </c>
    </row>
    <row r="100" customFormat="false" ht="28.5" hidden="false" customHeight="true" outlineLevel="0" collapsed="false">
      <c r="A100" s="40" t="s">
        <v>183</v>
      </c>
      <c r="B100" s="39" t="s">
        <v>184</v>
      </c>
      <c r="C100" s="26" t="s">
        <v>51</v>
      </c>
      <c r="D100" s="27" t="s">
        <v>52</v>
      </c>
      <c r="E100" s="31" t="n">
        <v>0</v>
      </c>
      <c r="F100" s="29" t="n">
        <v>0</v>
      </c>
      <c r="G100" s="30" t="n">
        <f aca="false">F100*E100</f>
        <v>0</v>
      </c>
      <c r="H100" s="1" t="s">
        <v>86</v>
      </c>
    </row>
    <row r="101" customFormat="false" ht="28.5" hidden="false" customHeight="true" outlineLevel="0" collapsed="false">
      <c r="A101" s="41" t="n">
        <v>90</v>
      </c>
      <c r="B101" s="34" t="s">
        <v>185</v>
      </c>
      <c r="C101" s="26" t="s">
        <v>186</v>
      </c>
      <c r="D101" s="27" t="s">
        <v>56</v>
      </c>
      <c r="E101" s="31" t="n">
        <v>0</v>
      </c>
      <c r="F101" s="29" t="n">
        <v>0</v>
      </c>
      <c r="G101" s="30" t="n">
        <f aca="false">F101*E101</f>
        <v>0</v>
      </c>
      <c r="H101" s="1" t="s">
        <v>38</v>
      </c>
    </row>
    <row r="102" customFormat="false" ht="28.5" hidden="false" customHeight="true" outlineLevel="0" collapsed="false">
      <c r="A102" s="41" t="n">
        <v>91</v>
      </c>
      <c r="B102" s="25" t="s">
        <v>187</v>
      </c>
      <c r="C102" s="26" t="s">
        <v>51</v>
      </c>
      <c r="D102" s="27" t="s">
        <v>52</v>
      </c>
      <c r="E102" s="31" t="n">
        <v>2760</v>
      </c>
      <c r="F102" s="29" t="n">
        <v>7.95</v>
      </c>
      <c r="G102" s="30" t="n">
        <f aca="false">F102*E102</f>
        <v>21942</v>
      </c>
      <c r="H102" s="1" t="s">
        <v>19</v>
      </c>
    </row>
    <row r="103" customFormat="false" ht="29.25" hidden="false" customHeight="true" outlineLevel="0" collapsed="false">
      <c r="A103" s="41" t="n">
        <v>92</v>
      </c>
      <c r="B103" s="39" t="s">
        <v>188</v>
      </c>
      <c r="C103" s="26" t="s">
        <v>51</v>
      </c>
      <c r="D103" s="27" t="s">
        <v>52</v>
      </c>
      <c r="E103" s="31" t="n">
        <v>1380</v>
      </c>
      <c r="F103" s="29" t="n">
        <v>9.3</v>
      </c>
      <c r="G103" s="30" t="n">
        <f aca="false">F103*E103</f>
        <v>12834</v>
      </c>
      <c r="H103" s="1" t="s">
        <v>86</v>
      </c>
    </row>
    <row r="104" customFormat="false" ht="29.25" hidden="false" customHeight="true" outlineLevel="0" collapsed="false">
      <c r="A104" s="41" t="n">
        <v>93</v>
      </c>
      <c r="B104" s="25" t="s">
        <v>189</v>
      </c>
      <c r="C104" s="26" t="s">
        <v>51</v>
      </c>
      <c r="D104" s="27" t="s">
        <v>52</v>
      </c>
      <c r="E104" s="31" t="n">
        <v>0</v>
      </c>
      <c r="F104" s="29" t="n">
        <v>0</v>
      </c>
      <c r="G104" s="30" t="n">
        <f aca="false">F104*E104</f>
        <v>0</v>
      </c>
      <c r="H104" s="1" t="s">
        <v>19</v>
      </c>
    </row>
    <row r="105" customFormat="false" ht="29.25" hidden="false" customHeight="true" outlineLevel="0" collapsed="false">
      <c r="A105" s="41" t="n">
        <v>94</v>
      </c>
      <c r="B105" s="25" t="s">
        <v>190</v>
      </c>
      <c r="C105" s="26" t="s">
        <v>51</v>
      </c>
      <c r="D105" s="27" t="s">
        <v>52</v>
      </c>
      <c r="E105" s="31" t="n">
        <v>0</v>
      </c>
      <c r="F105" s="29" t="n">
        <v>0</v>
      </c>
      <c r="G105" s="30" t="n">
        <f aca="false">F105*E105</f>
        <v>0</v>
      </c>
      <c r="H105" s="1" t="s">
        <v>19</v>
      </c>
    </row>
    <row r="106" customFormat="false" ht="29.25" hidden="false" customHeight="true" outlineLevel="0" collapsed="false">
      <c r="A106" s="42" t="n">
        <v>95</v>
      </c>
      <c r="B106" s="43" t="s">
        <v>191</v>
      </c>
      <c r="C106" s="44" t="s">
        <v>51</v>
      </c>
      <c r="D106" s="45" t="s">
        <v>52</v>
      </c>
      <c r="E106" s="31" t="n">
        <v>0</v>
      </c>
      <c r="F106" s="29" t="n">
        <v>0</v>
      </c>
      <c r="G106" s="30" t="n">
        <f aca="false">F106*E106</f>
        <v>0</v>
      </c>
      <c r="H106" s="1" t="s">
        <v>19</v>
      </c>
    </row>
    <row r="107" customFormat="false" ht="29.25" hidden="false" customHeight="true" outlineLevel="0" collapsed="false">
      <c r="A107" s="40" t="n">
        <v>96</v>
      </c>
      <c r="B107" s="25" t="s">
        <v>192</v>
      </c>
      <c r="C107" s="46" t="s">
        <v>51</v>
      </c>
      <c r="D107" s="27" t="s">
        <v>193</v>
      </c>
      <c r="E107" s="31" t="n">
        <v>460</v>
      </c>
      <c r="F107" s="29" t="n">
        <v>8.7</v>
      </c>
      <c r="G107" s="30" t="n">
        <f aca="false">F107*E107</f>
        <v>4002</v>
      </c>
      <c r="H107" s="1" t="s">
        <v>19</v>
      </c>
    </row>
    <row r="108" customFormat="false" ht="29.25" hidden="false" customHeight="true" outlineLevel="0" collapsed="false">
      <c r="A108" s="40" t="n">
        <v>97</v>
      </c>
      <c r="B108" s="25" t="s">
        <v>194</v>
      </c>
      <c r="C108" s="46" t="s">
        <v>51</v>
      </c>
      <c r="D108" s="27" t="s">
        <v>193</v>
      </c>
      <c r="E108" s="31" t="n">
        <v>460</v>
      </c>
      <c r="F108" s="29" t="n">
        <v>8.7</v>
      </c>
      <c r="G108" s="30" t="n">
        <f aca="false">F108*E108</f>
        <v>4002</v>
      </c>
      <c r="H108" s="1" t="s">
        <v>19</v>
      </c>
    </row>
    <row r="109" customFormat="false" ht="29.25" hidden="false" customHeight="true" outlineLevel="0" collapsed="false">
      <c r="A109" s="40" t="n">
        <v>98</v>
      </c>
      <c r="B109" s="39" t="s">
        <v>195</v>
      </c>
      <c r="C109" s="46" t="s">
        <v>51</v>
      </c>
      <c r="D109" s="27" t="s">
        <v>196</v>
      </c>
      <c r="E109" s="31" t="n">
        <v>46</v>
      </c>
      <c r="F109" s="29" t="n">
        <v>5.852</v>
      </c>
      <c r="G109" s="30" t="n">
        <f aca="false">F109*E109</f>
        <v>269.192</v>
      </c>
      <c r="H109" s="1" t="s">
        <v>86</v>
      </c>
    </row>
    <row r="110" customFormat="false" ht="29.25" hidden="false" customHeight="true" outlineLevel="0" collapsed="false">
      <c r="A110" s="40" t="n">
        <v>99</v>
      </c>
      <c r="B110" s="25" t="s">
        <v>197</v>
      </c>
      <c r="C110" s="46" t="s">
        <v>51</v>
      </c>
      <c r="D110" s="27" t="s">
        <v>193</v>
      </c>
      <c r="E110" s="31" t="n">
        <v>46</v>
      </c>
      <c r="F110" s="29" t="n">
        <v>7.95</v>
      </c>
      <c r="G110" s="30" t="n">
        <f aca="false">F110*E110</f>
        <v>365.7</v>
      </c>
      <c r="H110" s="1" t="s">
        <v>19</v>
      </c>
    </row>
    <row r="111" customFormat="false" ht="29.25" hidden="false" customHeight="true" outlineLevel="0" collapsed="false">
      <c r="A111" s="40" t="n">
        <v>100</v>
      </c>
      <c r="B111" s="25" t="s">
        <v>198</v>
      </c>
      <c r="C111" s="46" t="s">
        <v>51</v>
      </c>
      <c r="D111" s="27" t="s">
        <v>193</v>
      </c>
      <c r="E111" s="31" t="n">
        <v>46</v>
      </c>
      <c r="F111" s="29" t="n">
        <v>8.7</v>
      </c>
      <c r="G111" s="30" t="n">
        <f aca="false">F111*E111</f>
        <v>400.2</v>
      </c>
      <c r="H111" s="1" t="s">
        <v>19</v>
      </c>
    </row>
    <row r="112" customFormat="false" ht="29.25" hidden="false" customHeight="true" outlineLevel="0" collapsed="false">
      <c r="A112" s="40" t="n">
        <v>101</v>
      </c>
      <c r="B112" s="39" t="s">
        <v>199</v>
      </c>
      <c r="C112" s="46" t="s">
        <v>51</v>
      </c>
      <c r="D112" s="27" t="s">
        <v>196</v>
      </c>
      <c r="E112" s="31" t="n">
        <v>46</v>
      </c>
      <c r="F112" s="29" t="n">
        <v>3.717</v>
      </c>
      <c r="G112" s="30" t="n">
        <f aca="false">F112*E112</f>
        <v>170.982</v>
      </c>
      <c r="H112" s="1" t="s">
        <v>86</v>
      </c>
    </row>
    <row r="113" customFormat="false" ht="29.25" hidden="false" customHeight="true" outlineLevel="0" collapsed="false">
      <c r="A113" s="40" t="n">
        <v>102</v>
      </c>
      <c r="B113" s="39" t="s">
        <v>200</v>
      </c>
      <c r="C113" s="46" t="s">
        <v>201</v>
      </c>
      <c r="D113" s="27" t="s">
        <v>196</v>
      </c>
      <c r="E113" s="31" t="n">
        <v>46</v>
      </c>
      <c r="F113" s="29" t="n">
        <v>9.483</v>
      </c>
      <c r="G113" s="30" t="n">
        <f aca="false">F113*E113</f>
        <v>436.218</v>
      </c>
      <c r="H113" s="1" t="s">
        <v>86</v>
      </c>
    </row>
    <row r="114" customFormat="false" ht="29.25" hidden="false" customHeight="true" outlineLevel="0" collapsed="false">
      <c r="A114" s="40" t="n">
        <v>103</v>
      </c>
      <c r="B114" s="39" t="s">
        <v>202</v>
      </c>
      <c r="C114" s="46" t="s">
        <v>51</v>
      </c>
      <c r="D114" s="27" t="s">
        <v>65</v>
      </c>
      <c r="E114" s="31" t="n">
        <v>46</v>
      </c>
      <c r="F114" s="29" t="n">
        <v>4.968</v>
      </c>
      <c r="G114" s="30" t="n">
        <f aca="false">F114*E114</f>
        <v>228.528</v>
      </c>
      <c r="H114" s="1" t="s">
        <v>86</v>
      </c>
    </row>
    <row r="115" customFormat="false" ht="29.25" hidden="false" customHeight="true" outlineLevel="0" collapsed="false">
      <c r="A115" s="40" t="n">
        <v>104</v>
      </c>
      <c r="B115" s="25" t="s">
        <v>203</v>
      </c>
      <c r="C115" s="46" t="s">
        <v>51</v>
      </c>
      <c r="D115" s="27" t="s">
        <v>65</v>
      </c>
      <c r="E115" s="31" t="n">
        <v>46</v>
      </c>
      <c r="F115" s="29" t="n">
        <v>4.872</v>
      </c>
      <c r="G115" s="30" t="n">
        <f aca="false">F115*E115</f>
        <v>224.112</v>
      </c>
      <c r="H115" s="1" t="s">
        <v>19</v>
      </c>
    </row>
    <row r="116" customFormat="false" ht="29.25" hidden="false" customHeight="true" outlineLevel="0" collapsed="false">
      <c r="A116" s="40" t="n">
        <v>105</v>
      </c>
      <c r="B116" s="25" t="s">
        <v>204</v>
      </c>
      <c r="C116" s="46" t="s">
        <v>51</v>
      </c>
      <c r="D116" s="27" t="s">
        <v>65</v>
      </c>
      <c r="E116" s="31" t="n">
        <v>46</v>
      </c>
      <c r="F116" s="29" t="n">
        <v>2.124</v>
      </c>
      <c r="G116" s="30" t="n">
        <f aca="false">F116*E116</f>
        <v>97.704</v>
      </c>
      <c r="H116" s="1" t="s">
        <v>19</v>
      </c>
    </row>
    <row r="117" customFormat="false" ht="29.25" hidden="false" customHeight="true" outlineLevel="0" collapsed="false">
      <c r="A117" s="40" t="n">
        <v>106</v>
      </c>
      <c r="B117" s="25" t="s">
        <v>205</v>
      </c>
      <c r="C117" s="46" t="s">
        <v>201</v>
      </c>
      <c r="D117" s="27" t="s">
        <v>196</v>
      </c>
      <c r="E117" s="31" t="n">
        <v>46</v>
      </c>
      <c r="F117" s="29" t="n">
        <v>7.134</v>
      </c>
      <c r="G117" s="30" t="n">
        <f aca="false">F117*E117</f>
        <v>328.164</v>
      </c>
      <c r="H117" s="1" t="s">
        <v>19</v>
      </c>
    </row>
    <row r="118" customFormat="false" ht="29.25" hidden="false" customHeight="true" outlineLevel="0" collapsed="false">
      <c r="A118" s="40" t="n">
        <v>107</v>
      </c>
      <c r="B118" s="47" t="s">
        <v>206</v>
      </c>
      <c r="C118" s="46" t="s">
        <v>51</v>
      </c>
      <c r="D118" s="27" t="s">
        <v>65</v>
      </c>
      <c r="E118" s="31" t="n">
        <v>460</v>
      </c>
      <c r="F118" s="29" t="n">
        <v>11.1625</v>
      </c>
      <c r="G118" s="30" t="n">
        <f aca="false">F118*E118</f>
        <v>5134.75</v>
      </c>
      <c r="H118" s="1" t="s">
        <v>207</v>
      </c>
    </row>
    <row r="119" customFormat="false" ht="29.25" hidden="false" customHeight="true" outlineLevel="0" collapsed="false">
      <c r="A119" s="40" t="n">
        <v>108</v>
      </c>
      <c r="B119" s="25" t="s">
        <v>208</v>
      </c>
      <c r="C119" s="46" t="s">
        <v>51</v>
      </c>
      <c r="D119" s="27" t="s">
        <v>196</v>
      </c>
      <c r="E119" s="31" t="n">
        <v>46</v>
      </c>
      <c r="F119" s="29" t="n">
        <v>2.478</v>
      </c>
      <c r="G119" s="30" t="n">
        <f aca="false">F119*E119</f>
        <v>113.988</v>
      </c>
      <c r="H119" s="1" t="s">
        <v>19</v>
      </c>
    </row>
    <row r="120" customFormat="false" ht="29.25" hidden="false" customHeight="true" outlineLevel="0" collapsed="false">
      <c r="A120" s="40" t="n">
        <v>109</v>
      </c>
      <c r="B120" s="25" t="s">
        <v>209</v>
      </c>
      <c r="C120" s="46" t="s">
        <v>201</v>
      </c>
      <c r="D120" s="27" t="s">
        <v>196</v>
      </c>
      <c r="E120" s="31" t="n">
        <v>46</v>
      </c>
      <c r="F120" s="29" t="n">
        <v>7.047</v>
      </c>
      <c r="G120" s="30" t="n">
        <f aca="false">F120*E120</f>
        <v>324.162</v>
      </c>
      <c r="H120" s="1" t="s">
        <v>19</v>
      </c>
    </row>
    <row r="121" customFormat="false" ht="29.25" hidden="false" customHeight="true" outlineLevel="0" collapsed="false">
      <c r="A121" s="40" t="n">
        <v>110</v>
      </c>
      <c r="B121" s="25" t="s">
        <v>210</v>
      </c>
      <c r="C121" s="46" t="s">
        <v>211</v>
      </c>
      <c r="D121" s="27" t="s">
        <v>212</v>
      </c>
      <c r="E121" s="31" t="n">
        <v>0</v>
      </c>
      <c r="F121" s="29" t="n">
        <v>0</v>
      </c>
      <c r="G121" s="30" t="n">
        <f aca="false">F121*E121</f>
        <v>0</v>
      </c>
      <c r="H121" s="1" t="s">
        <v>19</v>
      </c>
    </row>
    <row r="122" customFormat="false" ht="29.25" hidden="false" customHeight="true" outlineLevel="0" collapsed="false">
      <c r="A122" s="40" t="n">
        <v>111</v>
      </c>
      <c r="B122" s="25" t="s">
        <v>213</v>
      </c>
      <c r="C122" s="46" t="s">
        <v>51</v>
      </c>
      <c r="D122" s="27" t="s">
        <v>193</v>
      </c>
      <c r="E122" s="31" t="n">
        <v>0</v>
      </c>
      <c r="F122" s="29" t="n">
        <v>0</v>
      </c>
      <c r="G122" s="30" t="n">
        <f aca="false">F122*E122</f>
        <v>0</v>
      </c>
      <c r="H122" s="1" t="s">
        <v>19</v>
      </c>
    </row>
    <row r="123" customFormat="false" ht="29.25" hidden="false" customHeight="true" outlineLevel="0" collapsed="false">
      <c r="A123" s="40" t="s">
        <v>214</v>
      </c>
      <c r="B123" s="25" t="s">
        <v>215</v>
      </c>
      <c r="C123" s="48" t="s">
        <v>51</v>
      </c>
      <c r="D123" s="49" t="s">
        <v>193</v>
      </c>
      <c r="E123" s="31" t="n">
        <v>0</v>
      </c>
      <c r="F123" s="29" t="n">
        <v>0</v>
      </c>
      <c r="G123" s="30" t="n">
        <f aca="false">F123*E123</f>
        <v>0</v>
      </c>
      <c r="H123" s="1" t="s">
        <v>19</v>
      </c>
    </row>
    <row r="124" customFormat="false" ht="29.25" hidden="false" customHeight="true" outlineLevel="0" collapsed="false">
      <c r="A124" s="40" t="s">
        <v>216</v>
      </c>
      <c r="B124" s="39" t="s">
        <v>217</v>
      </c>
      <c r="C124" s="48" t="s">
        <v>51</v>
      </c>
      <c r="D124" s="49" t="s">
        <v>193</v>
      </c>
      <c r="E124" s="31" t="n">
        <v>0</v>
      </c>
      <c r="F124" s="29" t="n">
        <v>0</v>
      </c>
      <c r="G124" s="30" t="n">
        <f aca="false">F124*E124</f>
        <v>0</v>
      </c>
      <c r="H124" s="1" t="s">
        <v>86</v>
      </c>
    </row>
    <row r="125" customFormat="false" ht="29.25" hidden="false" customHeight="true" outlineLevel="0" collapsed="false">
      <c r="A125" s="40" t="n">
        <v>113</v>
      </c>
      <c r="B125" s="39" t="s">
        <v>218</v>
      </c>
      <c r="C125" s="46" t="s">
        <v>51</v>
      </c>
      <c r="D125" s="27" t="s">
        <v>193</v>
      </c>
      <c r="E125" s="50" t="n">
        <v>0</v>
      </c>
      <c r="F125" s="51" t="n">
        <v>0</v>
      </c>
      <c r="G125" s="30" t="n">
        <f aca="false">F125*E125</f>
        <v>0</v>
      </c>
      <c r="H125" s="1" t="s">
        <v>86</v>
      </c>
    </row>
    <row r="126" customFormat="false" ht="29.25" hidden="false" customHeight="true" outlineLevel="0" collapsed="false">
      <c r="A126" s="52" t="n">
        <v>114</v>
      </c>
      <c r="B126" s="39" t="s">
        <v>219</v>
      </c>
      <c r="C126" s="46" t="s">
        <v>51</v>
      </c>
      <c r="D126" s="27" t="s">
        <v>212</v>
      </c>
      <c r="E126" s="50" t="n">
        <v>0</v>
      </c>
      <c r="F126" s="51" t="n">
        <v>0</v>
      </c>
      <c r="G126" s="30" t="n">
        <f aca="false">F126*E126</f>
        <v>0</v>
      </c>
      <c r="H126" s="1" t="s">
        <v>86</v>
      </c>
    </row>
    <row r="127" customFormat="false" ht="29.25" hidden="false" customHeight="true" outlineLevel="0" collapsed="false">
      <c r="A127" s="40" t="n">
        <v>115</v>
      </c>
      <c r="B127" s="25" t="s">
        <v>220</v>
      </c>
      <c r="C127" s="46" t="s">
        <v>221</v>
      </c>
      <c r="D127" s="27" t="s">
        <v>168</v>
      </c>
      <c r="E127" s="50" t="n">
        <v>1840</v>
      </c>
      <c r="F127" s="51" t="n">
        <v>1.9875</v>
      </c>
      <c r="G127" s="30" t="n">
        <f aca="false">F127*E127</f>
        <v>3657</v>
      </c>
      <c r="H127" s="1" t="s">
        <v>19</v>
      </c>
    </row>
    <row r="128" customFormat="false" ht="29.25" hidden="false" customHeight="true" outlineLevel="0" collapsed="false">
      <c r="A128" s="40" t="n">
        <v>116</v>
      </c>
      <c r="B128" s="25" t="s">
        <v>222</v>
      </c>
      <c r="C128" s="53" t="s">
        <v>223</v>
      </c>
      <c r="D128" s="27" t="s">
        <v>168</v>
      </c>
      <c r="E128" s="50" t="n">
        <v>1840</v>
      </c>
      <c r="F128" s="51" t="n">
        <v>0.8745</v>
      </c>
      <c r="G128" s="30" t="n">
        <f aca="false">F128*E128</f>
        <v>1609.08</v>
      </c>
      <c r="H128" s="1" t="s">
        <v>19</v>
      </c>
    </row>
    <row r="129" customFormat="false" ht="29.25" hidden="false" customHeight="true" outlineLevel="0" collapsed="false">
      <c r="A129" s="40" t="n">
        <v>117</v>
      </c>
      <c r="B129" s="25" t="s">
        <v>224</v>
      </c>
      <c r="C129" s="46" t="s">
        <v>51</v>
      </c>
      <c r="D129" s="27" t="s">
        <v>168</v>
      </c>
      <c r="E129" s="50" t="n">
        <v>1840</v>
      </c>
      <c r="F129" s="51" t="n">
        <v>0.4425</v>
      </c>
      <c r="G129" s="30" t="n">
        <f aca="false">F129*E129</f>
        <v>814.2</v>
      </c>
      <c r="H129" s="1" t="s">
        <v>19</v>
      </c>
    </row>
    <row r="130" customFormat="false" ht="29.25" hidden="false" customHeight="true" outlineLevel="0" collapsed="false">
      <c r="A130" s="40" t="n">
        <v>118</v>
      </c>
      <c r="B130" s="25" t="s">
        <v>225</v>
      </c>
      <c r="C130" s="46" t="s">
        <v>51</v>
      </c>
      <c r="D130" s="27" t="s">
        <v>193</v>
      </c>
      <c r="E130" s="50" t="n">
        <v>46</v>
      </c>
      <c r="F130" s="51" t="n">
        <v>7.95</v>
      </c>
      <c r="G130" s="30" t="n">
        <f aca="false">F130*E130</f>
        <v>365.7</v>
      </c>
      <c r="H130" s="1" t="s">
        <v>19</v>
      </c>
    </row>
    <row r="131" customFormat="false" ht="29.25" hidden="false" customHeight="true" outlineLevel="0" collapsed="false">
      <c r="A131" s="40" t="n">
        <v>119</v>
      </c>
      <c r="B131" s="39" t="s">
        <v>226</v>
      </c>
      <c r="C131" s="46" t="s">
        <v>51</v>
      </c>
      <c r="D131" s="27" t="s">
        <v>56</v>
      </c>
      <c r="E131" s="50" t="n">
        <v>0</v>
      </c>
      <c r="F131" s="51" t="n">
        <v>0</v>
      </c>
      <c r="G131" s="30" t="n">
        <f aca="false">F131*E131</f>
        <v>0</v>
      </c>
      <c r="H131" s="1" t="s">
        <v>86</v>
      </c>
    </row>
    <row r="132" customFormat="false" ht="29.25" hidden="false" customHeight="true" outlineLevel="0" collapsed="false">
      <c r="A132" s="40" t="n">
        <v>120</v>
      </c>
      <c r="B132" s="39" t="s">
        <v>227</v>
      </c>
      <c r="C132" s="46" t="s">
        <v>51</v>
      </c>
      <c r="D132" s="27" t="s">
        <v>196</v>
      </c>
      <c r="E132" s="50" t="n">
        <v>0</v>
      </c>
      <c r="F132" s="51" t="n">
        <v>0</v>
      </c>
      <c r="G132" s="30" t="n">
        <f aca="false">F132*E132</f>
        <v>0</v>
      </c>
      <c r="H132" s="1" t="s">
        <v>86</v>
      </c>
    </row>
    <row r="133" customFormat="false" ht="29.25" hidden="false" customHeight="true" outlineLevel="0" collapsed="false">
      <c r="A133" s="40" t="n">
        <v>121</v>
      </c>
      <c r="B133" s="25" t="s">
        <v>228</v>
      </c>
      <c r="C133" s="36" t="s">
        <v>51</v>
      </c>
      <c r="D133" s="27" t="s">
        <v>56</v>
      </c>
      <c r="E133" s="50" t="n">
        <v>0</v>
      </c>
      <c r="F133" s="51" t="n">
        <v>0</v>
      </c>
      <c r="G133" s="30" t="n">
        <f aca="false">F133*E133</f>
        <v>0</v>
      </c>
      <c r="H133" s="1" t="s">
        <v>19</v>
      </c>
    </row>
    <row r="134" customFormat="false" ht="29.25" hidden="false" customHeight="true" outlineLevel="0" collapsed="false">
      <c r="A134" s="40" t="n">
        <v>122</v>
      </c>
      <c r="B134" s="25" t="s">
        <v>229</v>
      </c>
      <c r="C134" s="36" t="s">
        <v>51</v>
      </c>
      <c r="D134" s="27" t="s">
        <v>196</v>
      </c>
      <c r="E134" s="50" t="n">
        <v>0</v>
      </c>
      <c r="F134" s="51" t="n">
        <v>0</v>
      </c>
      <c r="G134" s="30" t="n">
        <f aca="false">F134*E134</f>
        <v>0</v>
      </c>
      <c r="H134" s="1" t="s">
        <v>19</v>
      </c>
    </row>
    <row r="135" customFormat="false" ht="29.25" hidden="false" customHeight="true" outlineLevel="0" collapsed="false">
      <c r="A135" s="40" t="n">
        <v>123</v>
      </c>
      <c r="B135" s="25" t="s">
        <v>230</v>
      </c>
      <c r="C135" s="36" t="s">
        <v>231</v>
      </c>
      <c r="D135" s="27" t="s">
        <v>232</v>
      </c>
      <c r="E135" s="50" t="n">
        <v>4.6</v>
      </c>
      <c r="F135" s="51" t="n">
        <v>213.2985</v>
      </c>
      <c r="G135" s="30" t="n">
        <f aca="false">F135*E135</f>
        <v>981.1731</v>
      </c>
      <c r="H135" s="1" t="s">
        <v>19</v>
      </c>
    </row>
    <row r="136" customFormat="false" ht="29.25" hidden="false" customHeight="true" outlineLevel="0" collapsed="false">
      <c r="A136" s="40" t="n">
        <v>124</v>
      </c>
      <c r="B136" s="39" t="s">
        <v>233</v>
      </c>
      <c r="C136" s="36" t="s">
        <v>231</v>
      </c>
      <c r="D136" s="27" t="s">
        <v>232</v>
      </c>
      <c r="E136" s="50" t="n">
        <v>4.6</v>
      </c>
      <c r="F136" s="51" t="n">
        <v>91.296</v>
      </c>
      <c r="G136" s="30" t="n">
        <f aca="false">F136*E136</f>
        <v>419.9616</v>
      </c>
      <c r="H136" s="1" t="s">
        <v>86</v>
      </c>
    </row>
    <row r="137" customFormat="false" ht="29.25" hidden="false" customHeight="true" outlineLevel="0" collapsed="false">
      <c r="A137" s="40" t="n">
        <v>125</v>
      </c>
      <c r="B137" s="39" t="s">
        <v>234</v>
      </c>
      <c r="C137" s="36" t="s">
        <v>231</v>
      </c>
      <c r="D137" s="27" t="s">
        <v>232</v>
      </c>
      <c r="E137" s="50" t="n">
        <v>0</v>
      </c>
      <c r="F137" s="51" t="n">
        <v>0</v>
      </c>
      <c r="G137" s="30" t="n">
        <f aca="false">F137*E137</f>
        <v>0</v>
      </c>
      <c r="H137" s="1" t="s">
        <v>86</v>
      </c>
    </row>
    <row r="138" customFormat="false" ht="27.75" hidden="false" customHeight="true" outlineLevel="0" collapsed="false">
      <c r="A138" s="41" t="n">
        <v>126</v>
      </c>
      <c r="B138" s="54" t="s">
        <v>235</v>
      </c>
      <c r="C138" s="55" t="s">
        <v>236</v>
      </c>
      <c r="D138" s="27" t="s">
        <v>232</v>
      </c>
      <c r="E138" s="50" t="n">
        <v>0</v>
      </c>
      <c r="F138" s="51" t="n">
        <v>0</v>
      </c>
      <c r="G138" s="30" t="n">
        <f aca="false">F138*E138</f>
        <v>0</v>
      </c>
      <c r="H138" s="1" t="s">
        <v>19</v>
      </c>
    </row>
    <row r="139" customFormat="false" ht="27.75" hidden="false" customHeight="true" outlineLevel="0" collapsed="false">
      <c r="A139" s="40" t="n">
        <v>127</v>
      </c>
      <c r="B139" s="25" t="s">
        <v>237</v>
      </c>
      <c r="C139" s="36" t="s">
        <v>51</v>
      </c>
      <c r="D139" s="27" t="s">
        <v>193</v>
      </c>
      <c r="E139" s="50" t="n">
        <v>460</v>
      </c>
      <c r="F139" s="51" t="n">
        <v>7.95</v>
      </c>
      <c r="G139" s="30" t="n">
        <f aca="false">F139*E139</f>
        <v>3657</v>
      </c>
      <c r="H139" s="1" t="s">
        <v>19</v>
      </c>
    </row>
    <row r="140" s="13" customFormat="true" ht="17.25" hidden="false" customHeight="true" outlineLevel="0" collapsed="false">
      <c r="A140" s="56" t="s">
        <v>238</v>
      </c>
      <c r="B140" s="56"/>
      <c r="C140" s="57"/>
      <c r="D140" s="58"/>
      <c r="E140" s="59"/>
      <c r="F140" s="60"/>
      <c r="G140" s="61" t="n">
        <f aca="false">SUM(G7:G139)</f>
        <v>654516.8442</v>
      </c>
    </row>
    <row r="141" customFormat="false" ht="26.25" hidden="false" customHeight="true" outlineLevel="0" collapsed="false">
      <c r="A141" s="62" t="s">
        <v>239</v>
      </c>
      <c r="B141" s="62"/>
      <c r="C141" s="62"/>
      <c r="D141" s="62"/>
      <c r="E141" s="62"/>
      <c r="F141" s="62"/>
      <c r="G141" s="62"/>
      <c r="H141" s="62"/>
      <c r="I141" s="63"/>
    </row>
    <row r="142" customFormat="false" ht="13.5" hidden="false" customHeight="false" outlineLevel="0" collapsed="false">
      <c r="A142" s="62"/>
      <c r="B142" s="64"/>
      <c r="C142" s="64"/>
      <c r="D142" s="64"/>
      <c r="E142" s="64"/>
      <c r="F142" s="64"/>
      <c r="G142" s="64"/>
      <c r="H142" s="65"/>
    </row>
    <row r="143" customFormat="false" ht="15.75" hidden="false" customHeight="true" outlineLevel="0" collapsed="false">
      <c r="B143" s="66" t="s">
        <v>240</v>
      </c>
      <c r="C143" s="67" t="s">
        <v>241</v>
      </c>
      <c r="D143" s="67"/>
      <c r="E143" s="67"/>
      <c r="F143" s="67"/>
    </row>
    <row r="144" customFormat="false" ht="15.75" hidden="false" customHeight="true" outlineLevel="0" collapsed="false">
      <c r="B144" s="68" t="s">
        <v>242</v>
      </c>
      <c r="C144" s="69" t="s">
        <v>243</v>
      </c>
      <c r="D144" s="69"/>
      <c r="E144" s="69"/>
      <c r="F144" s="69"/>
    </row>
    <row r="145" customFormat="false" ht="32.25" hidden="false" customHeight="true" outlineLevel="0" collapsed="false">
      <c r="B145" s="70"/>
      <c r="C145" s="24"/>
      <c r="D145" s="24" t="s">
        <v>244</v>
      </c>
      <c r="E145" s="24" t="s">
        <v>245</v>
      </c>
      <c r="F145" s="71" t="s">
        <v>246</v>
      </c>
    </row>
    <row r="146" customFormat="false" ht="15.75" hidden="false" customHeight="true" outlineLevel="0" collapsed="false">
      <c r="B146" s="70"/>
      <c r="C146" s="24"/>
      <c r="D146" s="24" t="s">
        <v>247</v>
      </c>
      <c r="E146" s="24" t="s">
        <v>248</v>
      </c>
      <c r="F146" s="71" t="s">
        <v>248</v>
      </c>
    </row>
    <row r="147" customFormat="false" ht="16.5" hidden="false" customHeight="false" outlineLevel="0" collapsed="false">
      <c r="B147" s="72"/>
      <c r="C147" s="73" t="s">
        <v>249</v>
      </c>
      <c r="D147" s="74" t="n">
        <f aca="false">SUM(F170)</f>
        <v>589938.09</v>
      </c>
      <c r="E147" s="75" t="n">
        <f aca="false">IF(C144="áno",D147*0.2,0)</f>
        <v>117987.618</v>
      </c>
      <c r="F147" s="76" t="n">
        <f aca="false">D147+E147</f>
        <v>707925.708</v>
      </c>
    </row>
    <row r="148" customFormat="false" ht="15.75" hidden="false" customHeight="true" outlineLevel="0" collapsed="false">
      <c r="B148" s="77"/>
      <c r="C148" s="77"/>
      <c r="D148" s="77"/>
      <c r="E148" s="77"/>
      <c r="F148" s="77"/>
    </row>
    <row r="149" customFormat="false" ht="15" hidden="false" customHeight="false" outlineLevel="0" collapsed="false">
      <c r="B149" s="78" t="s">
        <v>240</v>
      </c>
      <c r="C149" s="79" t="s">
        <v>250</v>
      </c>
      <c r="D149" s="79"/>
      <c r="E149" s="80"/>
      <c r="F149" s="80"/>
    </row>
    <row r="150" customFormat="false" ht="15" hidden="false" customHeight="false" outlineLevel="0" collapsed="false">
      <c r="B150" s="81" t="s">
        <v>251</v>
      </c>
      <c r="C150" s="79" t="s">
        <v>252</v>
      </c>
      <c r="D150" s="79"/>
      <c r="E150" s="80"/>
      <c r="F150" s="80"/>
    </row>
    <row r="151" customFormat="false" ht="15.75" hidden="false" customHeight="true" outlineLevel="0" collapsed="false">
      <c r="B151" s="78" t="s">
        <v>253</v>
      </c>
      <c r="C151" s="79" t="s">
        <v>254</v>
      </c>
      <c r="D151" s="79"/>
      <c r="E151" s="80"/>
      <c r="F151" s="80"/>
    </row>
    <row r="152" customFormat="false" ht="15.75" hidden="false" customHeight="true" outlineLevel="0" collapsed="false">
      <c r="B152" s="82" t="s">
        <v>255</v>
      </c>
      <c r="C152" s="79" t="s">
        <v>256</v>
      </c>
      <c r="D152" s="79"/>
      <c r="E152" s="80"/>
      <c r="F152" s="80"/>
    </row>
    <row r="153" customFormat="false" ht="15.75" hidden="false" customHeight="true" outlineLevel="0" collapsed="false">
      <c r="B153" s="82" t="s">
        <v>257</v>
      </c>
      <c r="C153" s="79" t="n">
        <v>51564556</v>
      </c>
      <c r="D153" s="79"/>
      <c r="E153" s="80"/>
      <c r="F153" s="80"/>
    </row>
    <row r="154" customFormat="false" ht="15.75" hidden="false" customHeight="true" outlineLevel="0" collapsed="false">
      <c r="B154" s="82" t="s">
        <v>258</v>
      </c>
      <c r="C154" s="79" t="s">
        <v>259</v>
      </c>
      <c r="D154" s="79"/>
      <c r="E154" s="80"/>
      <c r="F154" s="80"/>
    </row>
    <row r="155" customFormat="false" ht="15.75" hidden="false" customHeight="true" outlineLevel="0" collapsed="false">
      <c r="B155" s="82" t="s">
        <v>260</v>
      </c>
      <c r="C155" s="79" t="n">
        <v>2120725739</v>
      </c>
      <c r="D155" s="79"/>
      <c r="E155" s="80"/>
      <c r="F155" s="80"/>
    </row>
    <row r="156" customFormat="false" ht="15.75" hidden="false" customHeight="true" outlineLevel="0" collapsed="false">
      <c r="B156" s="82" t="s">
        <v>261</v>
      </c>
      <c r="C156" s="79" t="s">
        <v>262</v>
      </c>
      <c r="D156" s="79"/>
      <c r="E156" s="80"/>
      <c r="F156" s="80"/>
    </row>
    <row r="157" customFormat="false" ht="15.75" hidden="false" customHeight="true" outlineLevel="0" collapsed="false">
      <c r="B157" s="82" t="s">
        <v>263</v>
      </c>
      <c r="C157" s="79" t="n">
        <v>907805484</v>
      </c>
      <c r="D157" s="79"/>
      <c r="E157" s="80"/>
      <c r="F157" s="80"/>
    </row>
    <row r="158" customFormat="false" ht="15.75" hidden="false" customHeight="true" outlineLevel="0" collapsed="false">
      <c r="B158" s="82" t="s">
        <v>264</v>
      </c>
      <c r="C158" s="83" t="s">
        <v>265</v>
      </c>
      <c r="D158" s="83"/>
      <c r="E158" s="80"/>
      <c r="F158" s="80"/>
    </row>
    <row r="159" customFormat="false" ht="15.75" hidden="false" customHeight="true" outlineLevel="0" collapsed="false">
      <c r="B159" s="78" t="s">
        <v>266</v>
      </c>
      <c r="C159" s="84"/>
      <c r="D159" s="84"/>
      <c r="E159" s="80"/>
      <c r="F159" s="80"/>
    </row>
    <row r="160" customFormat="false" ht="15.75" hidden="false" customHeight="false" outlineLevel="0" collapsed="false">
      <c r="B160" s="78" t="s">
        <v>267</v>
      </c>
      <c r="C160" s="79"/>
      <c r="D160" s="79"/>
      <c r="E160" s="80"/>
      <c r="F160" s="80"/>
    </row>
    <row r="161" customFormat="false" ht="15" hidden="false" customHeight="false" outlineLevel="0" collapsed="false"/>
    <row r="162" customFormat="false" ht="15" hidden="false" customHeight="false" outlineLevel="0" collapsed="false">
      <c r="E162" s="85"/>
    </row>
    <row r="163" customFormat="false" ht="15" hidden="false" customHeight="false" outlineLevel="0" collapsed="false"/>
    <row r="164" customFormat="false" ht="15" hidden="false" customHeight="false" outlineLevel="0" collapsed="false"/>
    <row r="165" customFormat="false" ht="15" hidden="false" customHeight="false" outlineLevel="0" collapsed="false">
      <c r="C165" s="86" t="s">
        <v>268</v>
      </c>
      <c r="D165" s="86"/>
      <c r="E165" s="87" t="s">
        <v>269</v>
      </c>
      <c r="F165" s="87" t="s">
        <v>270</v>
      </c>
      <c r="G165" s="87" t="s">
        <v>271</v>
      </c>
    </row>
    <row r="166" customFormat="false" ht="15" hidden="false" customHeight="true" outlineLevel="0" collapsed="false">
      <c r="C166" s="88" t="s">
        <v>272</v>
      </c>
      <c r="D166" s="88"/>
      <c r="E166" s="89" t="n">
        <f aca="false"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477736.4776</v>
      </c>
      <c r="F166" s="90" t="n">
        <v>429962.83</v>
      </c>
      <c r="G166" s="91" t="n">
        <f aca="false">ROUND(F166/E166,3)</f>
        <v>0.9</v>
      </c>
    </row>
    <row r="167" customFormat="false" ht="26.25" hidden="false" customHeight="true" outlineLevel="0" collapsed="false">
      <c r="C167" s="92" t="s">
        <v>273</v>
      </c>
      <c r="D167" s="92"/>
      <c r="E167" s="89" t="n">
        <f aca="false">SUBTOTAL(9,G40,G53,G54,G57,G59,G61,G64,G66,G68,G69,G70,G71,G72,G73,G74,G76,G79,G84,G85,G90,G93,G96,G98,G100,G103,G109,G112,G113,G114,G124,G125,G126,G131,G132,G136,G137)</f>
        <v>162583.6166</v>
      </c>
      <c r="F167" s="90" t="n">
        <v>146325.26</v>
      </c>
      <c r="G167" s="91" t="n">
        <f aca="false">ROUND(F167/E167,3)</f>
        <v>0.9</v>
      </c>
    </row>
    <row r="168" customFormat="false" ht="15" hidden="false" customHeight="true" outlineLevel="0" collapsed="false">
      <c r="C168" s="93" t="s">
        <v>274</v>
      </c>
      <c r="D168" s="93"/>
      <c r="E168" s="89" t="n">
        <f aca="false">SUBTOTAL(9,G15,G16,G24,G26,G27,G33,G34,G77,G80,G87,G94,G101)</f>
        <v>9062</v>
      </c>
      <c r="F168" s="90" t="n">
        <v>8650</v>
      </c>
      <c r="G168" s="91" t="n">
        <f aca="false">ROUND(F168/E168,3)</f>
        <v>0.955</v>
      </c>
    </row>
    <row r="169" customFormat="false" ht="15" hidden="false" customHeight="true" outlineLevel="0" collapsed="false">
      <c r="C169" s="94" t="s">
        <v>275</v>
      </c>
      <c r="D169" s="94"/>
      <c r="E169" s="89" t="n">
        <f aca="false">SUBTOTAL(9,G118)</f>
        <v>5134.75</v>
      </c>
      <c r="F169" s="90" t="n">
        <v>5000</v>
      </c>
      <c r="G169" s="91" t="n">
        <f aca="false">ROUND(F169/E169,3)</f>
        <v>0.974</v>
      </c>
    </row>
    <row r="170" customFormat="false" ht="15" hidden="false" customHeight="true" outlineLevel="0" collapsed="false">
      <c r="C170" s="95" t="s">
        <v>238</v>
      </c>
      <c r="D170" s="95"/>
      <c r="E170" s="96" t="n">
        <f aca="false">SUM(E166:E169)</f>
        <v>654516.8442</v>
      </c>
      <c r="F170" s="96" t="n">
        <f aca="false">SUM(F166:F169)</f>
        <v>589938.09</v>
      </c>
      <c r="G170" s="97"/>
    </row>
    <row r="171" customFormat="false" ht="15" hidden="false" customHeight="false" outlineLevel="0" collapsed="false"/>
    <row r="172" customFormat="false" ht="15" hidden="false" customHeight="false" outlineLevel="0" collapsed="false"/>
    <row r="173" customFormat="false" ht="15" hidden="false" customHeight="false" outlineLevel="0" collapsed="false"/>
    <row r="174" customFormat="false" ht="15" hidden="false" customHeight="false" outlineLevel="0" collapsed="false"/>
  </sheetData>
  <sheetProtection algorithmName="SHA-512" hashValue="5XMN/dD7LHQGV4N8yIStAn1EQIvutoAf+qAAQc0gUN9Oe7p1kb2pSRCccgTDw6f2CbhbHSwAtYXe4jLuPB/DpA==" saltValue="891BmbB413s7A8Nl0L8WeA==" spinCount="100000" sheet="true" objects="true" scenarios="true"/>
  <autoFilter ref="A6:J141"/>
  <mergeCells count="27">
    <mergeCell ref="A2:B3"/>
    <mergeCell ref="C3:E3"/>
    <mergeCell ref="A4:B4"/>
    <mergeCell ref="A140:B140"/>
    <mergeCell ref="A141:H141"/>
    <mergeCell ref="C143:F143"/>
    <mergeCell ref="C144:F144"/>
    <mergeCell ref="B145:B146"/>
    <mergeCell ref="C145:C146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5:D165"/>
    <mergeCell ref="C166:D166"/>
    <mergeCell ref="C167:D167"/>
    <mergeCell ref="C168:D168"/>
    <mergeCell ref="C169:D169"/>
    <mergeCell ref="C170:D170"/>
  </mergeCells>
  <hyperlinks>
    <hyperlink ref="C158" r:id="rId1" display="misogajdos2@gmail.com"/>
  </hyperlinks>
  <printOptions headings="false" gridLines="false" gridLinesSet="true" horizontalCentered="false" verticalCentered="false"/>
  <pageMargins left="0.236111111111111" right="0.236111111111111" top="0.354166666666667" bottom="0.35416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38" man="true" max="16383" min="0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0" activeCellId="0" sqref="A10"/>
    </sheetView>
  </sheetViews>
  <sheetFormatPr defaultColWidth="8.68359375" defaultRowHeight="15" zeroHeight="false" outlineLevelRow="0" outlineLevelCol="0"/>
  <cols>
    <col collapsed="false" customWidth="true" hidden="false" outlineLevel="0" max="1" min="1" style="0" width="13.27"/>
    <col collapsed="false" customWidth="true" hidden="false" outlineLevel="0" max="2" min="2" style="0" width="20.71"/>
    <col collapsed="false" customWidth="true" hidden="false" outlineLevel="0" max="3" min="3" style="0" width="15"/>
    <col collapsed="false" customWidth="true" hidden="false" outlineLevel="0" max="4" min="4" style="0" width="19.71"/>
    <col collapsed="false" customWidth="true" hidden="false" outlineLevel="0" max="5" min="5" style="0" width="13.27"/>
  </cols>
  <sheetData>
    <row r="1" customFormat="false" ht="50.2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2012-03-14T10:26:47Z</dcterms:created>
  <dc:creator>Majek</dc:creator>
  <dc:description/>
  <dc:language>sk-SK</dc:language>
  <cp:lastModifiedBy/>
  <cp:lastPrinted>2022-12-21T06:01:38Z</cp:lastPrinted>
  <dcterms:modified xsi:type="dcterms:W3CDTF">2022-12-21T07:09:12Z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